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ieLynneMorton/Desktop/Materials sent to WG  Members/"/>
    </mc:Choice>
  </mc:AlternateContent>
  <xr:revisionPtr revIDLastSave="0" documentId="8_{A92A1F8F-0978-D948-AD2C-44BA44CAAEAF}" xr6:coauthVersionLast="36" xr6:coauthVersionMax="36" xr10:uidLastSave="{00000000-0000-0000-0000-000000000000}"/>
  <bookViews>
    <workbookView xWindow="0" yWindow="960" windowWidth="28800" windowHeight="15840" firstSheet="4" activeTab="15" xr2:uid="{82767243-9D9D-498B-8831-4E62520ACD42}"/>
  </bookViews>
  <sheets>
    <sheet name="Appendix D" sheetId="1" r:id="rId1"/>
    <sheet name="CSU" sheetId="2" r:id="rId2"/>
    <sheet name="EIU" sheetId="3" r:id="rId3"/>
    <sheet name="GSU" sheetId="4" r:id="rId4"/>
    <sheet name="ISU" sheetId="5" r:id="rId5"/>
    <sheet name="NEIU" sheetId="6" r:id="rId6"/>
    <sheet name="NIU" sheetId="7" r:id="rId7"/>
    <sheet name="SIUC" sheetId="8" r:id="rId8"/>
    <sheet name="SIUE" sheetId="9" r:id="rId9"/>
    <sheet name="SOM" sheetId="10" r:id="rId10"/>
    <sheet name="SIU System Office" sheetId="11" r:id="rId11"/>
    <sheet name="UIC" sheetId="12" r:id="rId12"/>
    <sheet name="UIS" sheetId="13" r:id="rId13"/>
    <sheet name="UIUC" sheetId="14" r:id="rId14"/>
    <sheet name="UI System Office" sheetId="15" r:id="rId15"/>
    <sheet name="WIU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099">'[1]Table 11 Summary Obj'!#REF!</definedName>
    <definedName name="CSUF">'[2]Table 10 Gen Equity'!#REF!</definedName>
    <definedName name="CSUF_" localSheetId="2">'[3]E5-Athletics Expenditures'!#REF!</definedName>
    <definedName name="CSUF_" localSheetId="3">'[4]E5-Athletics Expenditures'!#REF!</definedName>
    <definedName name="CSUF_" localSheetId="4">'[5]E5-Athletics Expenditures'!#REF!</definedName>
    <definedName name="CSUF_" localSheetId="5">'[6]E5-Athletics Expenditures'!#REF!</definedName>
    <definedName name="CSUF_" localSheetId="6">#REF!</definedName>
    <definedName name="CSUF_" localSheetId="10">'[7]E5-Athletics Expenditures'!#REF!</definedName>
    <definedName name="CSUF_" localSheetId="7">'[8]E5-Athletics Expenditures'!#REF!</definedName>
    <definedName name="CSUF_" localSheetId="8">'[9]E5-Athletics Expenditures'!#REF!</definedName>
    <definedName name="CSUF_" localSheetId="9">'[10]E5-Athletics Expenditures'!#REF!</definedName>
    <definedName name="CSUF_" localSheetId="14">'[11]E5-Athletics Expenditures'!#REF!</definedName>
    <definedName name="CSUF_" localSheetId="11">'[12]E5-Athletics Expenditures'!#REF!</definedName>
    <definedName name="CSUF_" localSheetId="12">'[13]E5-Athletics Expenditures'!#REF!</definedName>
    <definedName name="CSUF_" localSheetId="13">'[14]E5-Athletics Expenditures'!#REF!</definedName>
    <definedName name="CSUF_" localSheetId="15">'[15]E5-Athletics Expenditures'!#REF!</definedName>
    <definedName name="CSUF_">'[16]E5-Athletics Expenditures'!#REF!</definedName>
    <definedName name="CSUM_" localSheetId="2">'[3]E5-Athletics Expenditures'!#REF!</definedName>
    <definedName name="CSUM_" localSheetId="3">'[4]E5-Athletics Expenditures'!#REF!</definedName>
    <definedName name="CSUM_" localSheetId="4">'[5]E5-Athletics Expenditures'!#REF!</definedName>
    <definedName name="CSUM_" localSheetId="5">'[6]E5-Athletics Expenditures'!#REF!</definedName>
    <definedName name="CSUM_" localSheetId="6">#REF!</definedName>
    <definedName name="CSUM_" localSheetId="10">'[7]E5-Athletics Expenditures'!#REF!</definedName>
    <definedName name="CSUM_" localSheetId="7">'[8]E5-Athletics Expenditures'!#REF!</definedName>
    <definedName name="CSUM_" localSheetId="8">'[9]E5-Athletics Expenditures'!#REF!</definedName>
    <definedName name="CSUM_" localSheetId="9">'[10]E5-Athletics Expenditures'!#REF!</definedName>
    <definedName name="CSUM_" localSheetId="14">'[11]E5-Athletics Expenditures'!#REF!</definedName>
    <definedName name="CSUM_" localSheetId="11">'[12]E5-Athletics Expenditures'!#REF!</definedName>
    <definedName name="CSUM_" localSheetId="12">'[13]E5-Athletics Expenditures'!#REF!</definedName>
    <definedName name="CSUM_" localSheetId="13">'[14]E5-Athletics Expenditures'!#REF!</definedName>
    <definedName name="CSUM_" localSheetId="15">'[15]E5-Athletics Expenditures'!#REF!</definedName>
    <definedName name="CSUM_">'[16]E5-Athletics Expenditures'!#REF!</definedName>
    <definedName name="df">'[17]E5-Athletics Expenditures'!#REF!</definedName>
    <definedName name="EIUF_" localSheetId="2">'[3]E5-Athletics Expenditures'!#REF!</definedName>
    <definedName name="EIUF_" localSheetId="3">'[4]E5-Athletics Expenditures'!#REF!</definedName>
    <definedName name="EIUF_" localSheetId="4">'[5]E5-Athletics Expenditures'!#REF!</definedName>
    <definedName name="EIUF_" localSheetId="5">'[6]E5-Athletics Expenditures'!#REF!</definedName>
    <definedName name="EIUF_" localSheetId="6">#REF!</definedName>
    <definedName name="EIUF_" localSheetId="10">'[7]E5-Athletics Expenditures'!#REF!</definedName>
    <definedName name="EIUF_" localSheetId="7">'[8]E5-Athletics Expenditures'!#REF!</definedName>
    <definedName name="EIUF_" localSheetId="8">'[9]E5-Athletics Expenditures'!#REF!</definedName>
    <definedName name="EIUF_" localSheetId="9">'[10]E5-Athletics Expenditures'!#REF!</definedName>
    <definedName name="EIUF_" localSheetId="14">'[11]E5-Athletics Expenditures'!#REF!</definedName>
    <definedName name="EIUF_" localSheetId="11">'[12]E5-Athletics Expenditures'!#REF!</definedName>
    <definedName name="EIUF_" localSheetId="12">'[13]E5-Athletics Expenditures'!#REF!</definedName>
    <definedName name="EIUF_" localSheetId="13">'[14]E5-Athletics Expenditures'!#REF!</definedName>
    <definedName name="EIUF_" localSheetId="15">'[15]E5-Athletics Expenditures'!#REF!</definedName>
    <definedName name="EIUF_">'[16]E5-Athletics Expenditures'!#REF!</definedName>
    <definedName name="EIUM_" localSheetId="2">'[3]E5-Athletics Expenditures'!#REF!</definedName>
    <definedName name="EIUM_" localSheetId="3">'[4]E5-Athletics Expenditures'!#REF!</definedName>
    <definedName name="EIUM_" localSheetId="4">'[5]E5-Athletics Expenditures'!#REF!</definedName>
    <definedName name="EIUM_" localSheetId="5">'[6]E5-Athletics Expenditures'!#REF!</definedName>
    <definedName name="EIUM_" localSheetId="6">#REF!</definedName>
    <definedName name="EIUM_" localSheetId="10">'[7]E5-Athletics Expenditures'!#REF!</definedName>
    <definedName name="EIUM_" localSheetId="7">'[8]E5-Athletics Expenditures'!#REF!</definedName>
    <definedName name="EIUM_" localSheetId="8">'[9]E5-Athletics Expenditures'!#REF!</definedName>
    <definedName name="EIUM_" localSheetId="9">'[10]E5-Athletics Expenditures'!#REF!</definedName>
    <definedName name="EIUM_" localSheetId="14">'[11]E5-Athletics Expenditures'!#REF!</definedName>
    <definedName name="EIUM_" localSheetId="11">'[12]E5-Athletics Expenditures'!#REF!</definedName>
    <definedName name="EIUM_" localSheetId="12">'[13]E5-Athletics Expenditures'!#REF!</definedName>
    <definedName name="EIUM_" localSheetId="13">'[14]E5-Athletics Expenditures'!#REF!</definedName>
    <definedName name="EIUM_" localSheetId="15">'[15]E5-Athletics Expenditures'!#REF!</definedName>
    <definedName name="EIUM_">'[16]E5-Athletics Expenditures'!#REF!</definedName>
    <definedName name="ew">'[17]E5-Athletics Expenditures'!#REF!</definedName>
    <definedName name="g">'[1]Table 11 Summary Obj'!#REF!</definedName>
    <definedName name="Graph">OFFSET([18]Analytics!$C$11,MATCH([18]Analytics!$B$24,[18]Analytics!$B$12:$B$22,0),,,COUNTA([18]Analytics!$B$11:$G$11)-1)</definedName>
    <definedName name="instnames" comment="for drop down list">'[19]inst names'!$A$1:$A$16</definedName>
    <definedName name="ISUF_" localSheetId="2">'[3]E5-Athletics Expenditures'!#REF!</definedName>
    <definedName name="ISUF_" localSheetId="3">'[4]E5-Athletics Expenditures'!#REF!</definedName>
    <definedName name="ISUF_" localSheetId="4">'[5]E5-Athletics Expenditures'!#REF!</definedName>
    <definedName name="ISUF_" localSheetId="5">'[6]E5-Athletics Expenditures'!#REF!</definedName>
    <definedName name="ISUF_" localSheetId="6">#REF!</definedName>
    <definedName name="ISUF_" localSheetId="10">'[7]E5-Athletics Expenditures'!#REF!</definedName>
    <definedName name="ISUF_" localSheetId="7">'[8]E5-Athletics Expenditures'!#REF!</definedName>
    <definedName name="ISUF_" localSheetId="8">'[9]E5-Athletics Expenditures'!#REF!</definedName>
    <definedName name="ISUF_" localSheetId="9">'[10]E5-Athletics Expenditures'!#REF!</definedName>
    <definedName name="ISUF_" localSheetId="14">'[11]E5-Athletics Expenditures'!#REF!</definedName>
    <definedName name="ISUF_" localSheetId="11">'[12]E5-Athletics Expenditures'!#REF!</definedName>
    <definedName name="ISUF_" localSheetId="12">'[13]E5-Athletics Expenditures'!#REF!</definedName>
    <definedName name="ISUF_" localSheetId="13">'[14]E5-Athletics Expenditures'!#REF!</definedName>
    <definedName name="ISUF_" localSheetId="15">'[15]E5-Athletics Expenditures'!#REF!</definedName>
    <definedName name="ISUF_">'[16]E5-Athletics Expenditures'!#REF!</definedName>
    <definedName name="ISUM_" localSheetId="2">'[3]E5-Athletics Expenditures'!#REF!</definedName>
    <definedName name="ISUM_" localSheetId="3">'[4]E5-Athletics Expenditures'!#REF!</definedName>
    <definedName name="ISUM_" localSheetId="4">'[5]E5-Athletics Expenditures'!#REF!</definedName>
    <definedName name="ISUM_" localSheetId="5">'[6]E5-Athletics Expenditures'!#REF!</definedName>
    <definedName name="ISUM_" localSheetId="6">#REF!</definedName>
    <definedName name="ISUM_" localSheetId="10">'[7]E5-Athletics Expenditures'!#REF!</definedName>
    <definedName name="ISUM_" localSheetId="7">'[8]E5-Athletics Expenditures'!#REF!</definedName>
    <definedName name="ISUM_" localSheetId="8">'[9]E5-Athletics Expenditures'!#REF!</definedName>
    <definedName name="ISUM_" localSheetId="9">'[10]E5-Athletics Expenditures'!#REF!</definedName>
    <definedName name="ISUM_" localSheetId="14">'[11]E5-Athletics Expenditures'!#REF!</definedName>
    <definedName name="ISUM_" localSheetId="11">'[12]E5-Athletics Expenditures'!#REF!</definedName>
    <definedName name="ISUM_" localSheetId="12">'[13]E5-Athletics Expenditures'!#REF!</definedName>
    <definedName name="ISUM_" localSheetId="13">'[14]E5-Athletics Expenditures'!#REF!</definedName>
    <definedName name="ISUM_" localSheetId="15">'[15]E5-Athletics Expenditures'!#REF!</definedName>
    <definedName name="ISUM_">'[16]E5-Athletics Expenditures'!#REF!</definedName>
    <definedName name="j">#REF!</definedName>
    <definedName name="NIUF_" localSheetId="2">'[3]E5-Athletics Expenditures'!#REF!</definedName>
    <definedName name="NIUF_" localSheetId="3">'[4]E5-Athletics Expenditures'!#REF!</definedName>
    <definedName name="NIUF_" localSheetId="4">'[5]E5-Athletics Expenditures'!#REF!</definedName>
    <definedName name="NIUF_" localSheetId="5">'[6]E5-Athletics Expenditures'!#REF!</definedName>
    <definedName name="NIUF_" localSheetId="6">#REF!</definedName>
    <definedName name="NIUF_" localSheetId="10">'[7]E5-Athletics Expenditures'!#REF!</definedName>
    <definedName name="NIUF_" localSheetId="7">'[8]E5-Athletics Expenditures'!#REF!</definedName>
    <definedName name="NIUF_" localSheetId="8">'[9]E5-Athletics Expenditures'!#REF!</definedName>
    <definedName name="NIUF_" localSheetId="9">'[10]E5-Athletics Expenditures'!#REF!</definedName>
    <definedName name="NIUF_" localSheetId="14">'[11]E5-Athletics Expenditures'!#REF!</definedName>
    <definedName name="NIUF_" localSheetId="11">'[12]E5-Athletics Expenditures'!#REF!</definedName>
    <definedName name="NIUF_" localSheetId="12">'[13]E5-Athletics Expenditures'!#REF!</definedName>
    <definedName name="NIUF_" localSheetId="13">'[14]E5-Athletics Expenditures'!#REF!</definedName>
    <definedName name="NIUF_" localSheetId="15">'[15]E5-Athletics Expenditures'!#REF!</definedName>
    <definedName name="NIUF_">'[16]E5-Athletics Expenditures'!#REF!</definedName>
    <definedName name="NIUM_" localSheetId="2">'[3]E5-Athletics Expenditures'!#REF!</definedName>
    <definedName name="NIUM_" localSheetId="3">'[4]E5-Athletics Expenditures'!#REF!</definedName>
    <definedName name="NIUM_" localSheetId="4">'[5]E5-Athletics Expenditures'!#REF!</definedName>
    <definedName name="NIUM_" localSheetId="5">'[6]E5-Athletics Expenditures'!#REF!</definedName>
    <definedName name="NIUM_" localSheetId="6">#REF!</definedName>
    <definedName name="NIUM_" localSheetId="10">'[7]E5-Athletics Expenditures'!#REF!</definedName>
    <definedName name="NIUM_" localSheetId="7">'[8]E5-Athletics Expenditures'!#REF!</definedName>
    <definedName name="NIUM_" localSheetId="8">'[9]E5-Athletics Expenditures'!#REF!</definedName>
    <definedName name="NIUM_" localSheetId="9">'[10]E5-Athletics Expenditures'!#REF!</definedName>
    <definedName name="NIUM_" localSheetId="14">'[11]E5-Athletics Expenditures'!#REF!</definedName>
    <definedName name="NIUM_" localSheetId="11">'[12]E5-Athletics Expenditures'!#REF!</definedName>
    <definedName name="NIUM_" localSheetId="12">'[13]E5-Athletics Expenditures'!#REF!</definedName>
    <definedName name="NIUM_" localSheetId="13">'[14]E5-Athletics Expenditures'!#REF!</definedName>
    <definedName name="NIUM_" localSheetId="15">'[15]E5-Athletics Expenditures'!#REF!</definedName>
    <definedName name="NIUM_">'[16]E5-Athletics Expenditures'!#REF!</definedName>
    <definedName name="_xlnm.Print_Area" localSheetId="0">'Appendix D'!$A$1:$J$1547</definedName>
    <definedName name="_xlnm.Print_Area" localSheetId="1">CSU!$A$1:$E$85</definedName>
    <definedName name="_xlnm.Print_Area" localSheetId="2">EIU!$A$1:$E$85</definedName>
    <definedName name="_xlnm.Print_Area" localSheetId="3">GSU!$A$1:$E$85</definedName>
    <definedName name="_xlnm.Print_Area" localSheetId="4">ISU!$A$1:$E$85</definedName>
    <definedName name="_xlnm.Print_Area" localSheetId="5">NEIU!$A$1:$E$85</definedName>
    <definedName name="_xlnm.Print_Area" localSheetId="6">NIU!$A$1:$E$85</definedName>
    <definedName name="_xlnm.Print_Area" localSheetId="10">'SIU System Office'!$A$1:$E$85</definedName>
    <definedName name="_xlnm.Print_Area" localSheetId="7">SIUC!$A$1:$E$85</definedName>
    <definedName name="_xlnm.Print_Area" localSheetId="8">SIUE!$A$1:$E$85</definedName>
    <definedName name="_xlnm.Print_Area" localSheetId="9">SOM!$A$1:$E$85</definedName>
    <definedName name="_xlnm.Print_Area" localSheetId="14">'UI System Office'!$A$1:$E$85</definedName>
    <definedName name="_xlnm.Print_Area" localSheetId="11">UIC!$A$1:$E$85</definedName>
    <definedName name="_xlnm.Print_Area" localSheetId="12">UIS!$A$1:$E$85</definedName>
    <definedName name="_xlnm.Print_Area" localSheetId="13">UIUC!$A$1:$E$85</definedName>
    <definedName name="_xlnm.Print_Area" localSheetId="15">WIU!$A$1:$E$85</definedName>
    <definedName name="_xlnm.Print_Titles" localSheetId="1">CSU!$1:$11</definedName>
    <definedName name="_xlnm.Print_Titles" localSheetId="2">EIU!$1:$11</definedName>
    <definedName name="_xlnm.Print_Titles" localSheetId="4">ISU!$1:$11</definedName>
    <definedName name="_xlnm.Print_Titles" localSheetId="5">NEIU!$1:$11</definedName>
    <definedName name="_xlnm.Print_Titles" localSheetId="6">NIU!$1:$11</definedName>
    <definedName name="_xlnm.Print_Titles" localSheetId="10">'SIU System Office'!$1:$11</definedName>
    <definedName name="_xlnm.Print_Titles" localSheetId="7">SIUC!$1:$11</definedName>
    <definedName name="_xlnm.Print_Titles" localSheetId="8">SIUE!$1:$11</definedName>
    <definedName name="_xlnm.Print_Titles" localSheetId="9">SOM!$1:$11</definedName>
    <definedName name="_xlnm.Print_Titles" localSheetId="14">'UI System Office'!$1:$11</definedName>
    <definedName name="_xlnm.Print_Titles" localSheetId="11">UIC!$1:$11</definedName>
    <definedName name="_xlnm.Print_Titles" localSheetId="12">UIS!$1:$11</definedName>
    <definedName name="_xlnm.Print_Titles" localSheetId="13">UIUC!$1:$11</definedName>
    <definedName name="_xlnm.Print_Titles" localSheetId="15">WIU!$1:$11</definedName>
    <definedName name="saf">#REF!</definedName>
    <definedName name="SICF_" localSheetId="2">'[3]E5-Athletics Expenditures'!#REF!</definedName>
    <definedName name="SICF_" localSheetId="3">'[4]E5-Athletics Expenditures'!#REF!</definedName>
    <definedName name="SICF_" localSheetId="4">'[5]E5-Athletics Expenditures'!#REF!</definedName>
    <definedName name="SICF_" localSheetId="5">'[6]E5-Athletics Expenditures'!#REF!</definedName>
    <definedName name="SICF_" localSheetId="6">#REF!</definedName>
    <definedName name="SICF_" localSheetId="10">'[7]E5-Athletics Expenditures'!#REF!</definedName>
    <definedName name="SICF_" localSheetId="7">'[8]E5-Athletics Expenditures'!#REF!</definedName>
    <definedName name="SICF_" localSheetId="8">'[9]E5-Athletics Expenditures'!#REF!</definedName>
    <definedName name="SICF_" localSheetId="9">'[10]E5-Athletics Expenditures'!#REF!</definedName>
    <definedName name="SICF_" localSheetId="14">'[11]E5-Athletics Expenditures'!#REF!</definedName>
    <definedName name="SICF_" localSheetId="11">'[12]E5-Athletics Expenditures'!#REF!</definedName>
    <definedName name="SICF_" localSheetId="12">'[13]E5-Athletics Expenditures'!#REF!</definedName>
    <definedName name="SICF_" localSheetId="13">'[14]E5-Athletics Expenditures'!#REF!</definedName>
    <definedName name="SICF_" localSheetId="15">'[15]E5-Athletics Expenditures'!#REF!</definedName>
    <definedName name="SICF_">'[16]E5-Athletics Expenditures'!#REF!</definedName>
    <definedName name="SICM_" localSheetId="2">'[3]E5-Athletics Expenditures'!#REF!</definedName>
    <definedName name="SICM_" localSheetId="3">'[4]E5-Athletics Expenditures'!#REF!</definedName>
    <definedName name="SICM_" localSheetId="4">'[5]E5-Athletics Expenditures'!#REF!</definedName>
    <definedName name="SICM_" localSheetId="5">'[6]E5-Athletics Expenditures'!#REF!</definedName>
    <definedName name="SICM_" localSheetId="6">#REF!</definedName>
    <definedName name="SICM_" localSheetId="10">'[7]E5-Athletics Expenditures'!#REF!</definedName>
    <definedName name="SICM_" localSheetId="7">'[8]E5-Athletics Expenditures'!#REF!</definedName>
    <definedName name="SICM_" localSheetId="8">'[9]E5-Athletics Expenditures'!#REF!</definedName>
    <definedName name="SICM_" localSheetId="9">'[10]E5-Athletics Expenditures'!#REF!</definedName>
    <definedName name="SICM_" localSheetId="14">'[11]E5-Athletics Expenditures'!#REF!</definedName>
    <definedName name="SICM_" localSheetId="11">'[12]E5-Athletics Expenditures'!#REF!</definedName>
    <definedName name="SICM_" localSheetId="12">'[13]E5-Athletics Expenditures'!#REF!</definedName>
    <definedName name="SICM_" localSheetId="13">'[14]E5-Athletics Expenditures'!#REF!</definedName>
    <definedName name="SICM_" localSheetId="15">'[15]E5-Athletics Expenditures'!#REF!</definedName>
    <definedName name="SICM_">'[16]E5-Athletics Expenditures'!#REF!</definedName>
    <definedName name="SIEF_" localSheetId="2">'[3]E5-Athletics Expenditures'!#REF!</definedName>
    <definedName name="SIEF_" localSheetId="3">'[4]E5-Athletics Expenditures'!#REF!</definedName>
    <definedName name="SIEF_" localSheetId="4">'[5]E5-Athletics Expenditures'!#REF!</definedName>
    <definedName name="SIEF_" localSheetId="5">'[6]E5-Athletics Expenditures'!#REF!</definedName>
    <definedName name="SIEF_" localSheetId="6">#REF!</definedName>
    <definedName name="SIEF_" localSheetId="10">'[7]E5-Athletics Expenditures'!#REF!</definedName>
    <definedName name="SIEF_" localSheetId="7">'[8]E5-Athletics Expenditures'!#REF!</definedName>
    <definedName name="SIEF_" localSheetId="8">'[9]E5-Athletics Expenditures'!#REF!</definedName>
    <definedName name="SIEF_" localSheetId="9">'[10]E5-Athletics Expenditures'!#REF!</definedName>
    <definedName name="SIEF_" localSheetId="14">'[11]E5-Athletics Expenditures'!#REF!</definedName>
    <definedName name="SIEF_" localSheetId="11">'[12]E5-Athletics Expenditures'!#REF!</definedName>
    <definedName name="SIEF_" localSheetId="12">'[13]E5-Athletics Expenditures'!#REF!</definedName>
    <definedName name="SIEF_" localSheetId="13">'[14]E5-Athletics Expenditures'!#REF!</definedName>
    <definedName name="SIEF_" localSheetId="15">'[15]E5-Athletics Expenditures'!#REF!</definedName>
    <definedName name="SIEF_">'[16]E5-Athletics Expenditures'!#REF!</definedName>
    <definedName name="Table10a" localSheetId="2">#REF!</definedName>
    <definedName name="Table10a" localSheetId="3">#REF!</definedName>
    <definedName name="Table10a" localSheetId="4">#REF!</definedName>
    <definedName name="Table10a" localSheetId="5">#REF!</definedName>
    <definedName name="Table10a" localSheetId="6">#REF!</definedName>
    <definedName name="Table10a" localSheetId="10">#REF!</definedName>
    <definedName name="Table10a" localSheetId="7">#REF!</definedName>
    <definedName name="Table10a" localSheetId="8">#REF!</definedName>
    <definedName name="Table10a" localSheetId="9">#REF!</definedName>
    <definedName name="Table10a" localSheetId="14">#REF!</definedName>
    <definedName name="Table10a" localSheetId="11">#REF!</definedName>
    <definedName name="Table10a" localSheetId="12">#REF!</definedName>
    <definedName name="Table10a" localSheetId="13">#REF!</definedName>
    <definedName name="Table10a" localSheetId="15">#REF!</definedName>
    <definedName name="Table10a">#REF!</definedName>
    <definedName name="Table10b" localSheetId="2">#REF!</definedName>
    <definedName name="Table10b" localSheetId="3">#REF!</definedName>
    <definedName name="Table10b" localSheetId="4">#REF!</definedName>
    <definedName name="Table10b" localSheetId="5">#REF!</definedName>
    <definedName name="Table10b" localSheetId="6">#REF!</definedName>
    <definedName name="Table10b" localSheetId="10">#REF!</definedName>
    <definedName name="Table10b" localSheetId="7">#REF!</definedName>
    <definedName name="Table10b" localSheetId="8">#REF!</definedName>
    <definedName name="Table10b" localSheetId="9">#REF!</definedName>
    <definedName name="Table10b" localSheetId="14">#REF!</definedName>
    <definedName name="Table10b" localSheetId="11">#REF!</definedName>
    <definedName name="Table10b" localSheetId="12">#REF!</definedName>
    <definedName name="Table10b" localSheetId="13">#REF!</definedName>
    <definedName name="Table10b" localSheetId="15">#REF!</definedName>
    <definedName name="Table10b">#REF!</definedName>
    <definedName name="Table12" localSheetId="6">#REF!</definedName>
    <definedName name="Table12">'[20]E4-Revenue &amp; Expense by Sou (2'!$A$6:$G$40</definedName>
    <definedName name="table3" localSheetId="2">EIU!$A$11:$E$88</definedName>
    <definedName name="table3" localSheetId="3">GSU!$A$11:$E$88</definedName>
    <definedName name="table3" localSheetId="4">ISU!$A$11:$E$88</definedName>
    <definedName name="table3" localSheetId="5">NEIU!$A$11:$E$88</definedName>
    <definedName name="table3" localSheetId="6">NIU!$A$11:$E$88</definedName>
    <definedName name="table3" localSheetId="10">'SIU System Office'!$A$11:$E$86</definedName>
    <definedName name="table3" localSheetId="7">SIUC!$A$11:$E$86</definedName>
    <definedName name="table3" localSheetId="8">SIUE!$A$11:$E$86</definedName>
    <definedName name="table3" localSheetId="9">SOM!$A$11:$E$88</definedName>
    <definedName name="table3" localSheetId="14">'UI System Office'!$A$11:$E$88</definedName>
    <definedName name="table3" localSheetId="11">UIC!$A$11:$E$88</definedName>
    <definedName name="table3" localSheetId="12">UIS!$A$11:$E$88</definedName>
    <definedName name="table3" localSheetId="13">UIUC!$A$11:$E$88</definedName>
    <definedName name="table3" localSheetId="15">WIU!$A$11:$E$88</definedName>
    <definedName name="table3">CSU!$A$11:$E$88</definedName>
    <definedName name="table4">#REF!</definedName>
    <definedName name="Table5">'[21]13-Staff Requirements'!$A$11:$B$83</definedName>
    <definedName name="Table6" localSheetId="2">#REF!</definedName>
    <definedName name="Table6" localSheetId="3">#REF!</definedName>
    <definedName name="Table6" localSheetId="4">#REF!</definedName>
    <definedName name="Table6" localSheetId="5">#REF!</definedName>
    <definedName name="Table6" localSheetId="6">#REF!</definedName>
    <definedName name="Table6" localSheetId="10">#REF!</definedName>
    <definedName name="Table6" localSheetId="7">#REF!</definedName>
    <definedName name="Table6" localSheetId="8">#REF!</definedName>
    <definedName name="Table6" localSheetId="9">#REF!</definedName>
    <definedName name="Table6" localSheetId="14">#REF!</definedName>
    <definedName name="Table6" localSheetId="11">#REF!</definedName>
    <definedName name="Table6" localSheetId="12">#REF!</definedName>
    <definedName name="Table6" localSheetId="13">#REF!</definedName>
    <definedName name="Table6" localSheetId="15">#REF!</definedName>
    <definedName name="Table6">#REF!</definedName>
    <definedName name="Table9" localSheetId="2">#REF!</definedName>
    <definedName name="Table9" localSheetId="3">#REF!</definedName>
    <definedName name="Table9" localSheetId="4">#REF!</definedName>
    <definedName name="Table9" localSheetId="5">#REF!</definedName>
    <definedName name="Table9" localSheetId="6">#REF!</definedName>
    <definedName name="Table9" localSheetId="10">#REF!</definedName>
    <definedName name="Table9" localSheetId="7">#REF!</definedName>
    <definedName name="Table9" localSheetId="8">#REF!</definedName>
    <definedName name="Table9" localSheetId="9">#REF!</definedName>
    <definedName name="Table9" localSheetId="14">#REF!</definedName>
    <definedName name="Table9" localSheetId="11">#REF!</definedName>
    <definedName name="Table9" localSheetId="12">#REF!</definedName>
    <definedName name="Table9" localSheetId="13">#REF!</definedName>
    <definedName name="Table9" localSheetId="15">#REF!</definedName>
    <definedName name="Table9">#REF!</definedName>
    <definedName name="Temp" localSheetId="2">'[1]Table 11 Summary Obj'!#REF!</definedName>
    <definedName name="Temp" localSheetId="3">'[1]Table 11 Summary Obj'!#REF!</definedName>
    <definedName name="Temp" localSheetId="4">'[1]Table 11 Summary Obj'!#REF!</definedName>
    <definedName name="Temp" localSheetId="5">'[1]Table 11 Summary Obj'!#REF!</definedName>
    <definedName name="Temp" localSheetId="6">'[1]Table 11 Summary Obj'!#REF!</definedName>
    <definedName name="Temp" localSheetId="10">'[1]Table 11 Summary Obj'!#REF!</definedName>
    <definedName name="Temp" localSheetId="7">'[1]Table 11 Summary Obj'!#REF!</definedName>
    <definedName name="Temp" localSheetId="8">'[1]Table 11 Summary Obj'!#REF!</definedName>
    <definedName name="Temp" localSheetId="14">'[1]Table 11 Summary Obj'!#REF!</definedName>
    <definedName name="Temp" localSheetId="11">'[1]Table 11 Summary Obj'!#REF!</definedName>
    <definedName name="Temp" localSheetId="12">'[1]Table 11 Summary Obj'!#REF!</definedName>
    <definedName name="Temp" localSheetId="13">'[1]Table 11 Summary Obj'!#REF!</definedName>
    <definedName name="Temp" localSheetId="15">'[1]Table 11 Summary Obj'!#REF!</definedName>
    <definedName name="Temp">'[1]Table 11 Summary Obj'!#REF!</definedName>
    <definedName name="UICF_" localSheetId="2">'[3]E5-Athletics Expenditures'!#REF!</definedName>
    <definedName name="UICF_" localSheetId="3">'[4]E5-Athletics Expenditures'!#REF!</definedName>
    <definedName name="UICF_" localSheetId="4">'[5]E5-Athletics Expenditures'!#REF!</definedName>
    <definedName name="UICF_" localSheetId="5">'[6]E5-Athletics Expenditures'!#REF!</definedName>
    <definedName name="UICF_" localSheetId="6">#REF!</definedName>
    <definedName name="UICF_" localSheetId="10">'[7]E5-Athletics Expenditures'!#REF!</definedName>
    <definedName name="UICF_" localSheetId="7">'[8]E5-Athletics Expenditures'!#REF!</definedName>
    <definedName name="UICF_" localSheetId="8">'[9]E5-Athletics Expenditures'!#REF!</definedName>
    <definedName name="UICF_" localSheetId="9">'[10]E5-Athletics Expenditures'!#REF!</definedName>
    <definedName name="UICF_" localSheetId="14">'[11]E5-Athletics Expenditures'!#REF!</definedName>
    <definedName name="UICF_" localSheetId="11">'[12]E5-Athletics Expenditures'!#REF!</definedName>
    <definedName name="UICF_" localSheetId="12">'[13]E5-Athletics Expenditures'!#REF!</definedName>
    <definedName name="UICF_" localSheetId="13">'[14]E5-Athletics Expenditures'!#REF!</definedName>
    <definedName name="UICF_" localSheetId="15">'[15]E5-Athletics Expenditures'!#REF!</definedName>
    <definedName name="UICF_">'[16]E5-Athletics Expenditures'!#REF!</definedName>
    <definedName name="UICM_" localSheetId="2">'[3]E5-Athletics Expenditures'!#REF!</definedName>
    <definedName name="UICM_" localSheetId="3">'[4]E5-Athletics Expenditures'!#REF!</definedName>
    <definedName name="UICM_" localSheetId="4">'[5]E5-Athletics Expenditures'!#REF!</definedName>
    <definedName name="UICM_" localSheetId="5">'[6]E5-Athletics Expenditures'!#REF!</definedName>
    <definedName name="UICM_" localSheetId="6">#REF!</definedName>
    <definedName name="UICM_" localSheetId="10">'[7]E5-Athletics Expenditures'!#REF!</definedName>
    <definedName name="UICM_" localSheetId="7">'[8]E5-Athletics Expenditures'!#REF!</definedName>
    <definedName name="UICM_" localSheetId="8">'[9]E5-Athletics Expenditures'!#REF!</definedName>
    <definedName name="UICM_" localSheetId="9">'[10]E5-Athletics Expenditures'!#REF!</definedName>
    <definedName name="UICM_" localSheetId="14">'[11]E5-Athletics Expenditures'!#REF!</definedName>
    <definedName name="UICM_" localSheetId="11">'[12]E5-Athletics Expenditures'!#REF!</definedName>
    <definedName name="UICM_" localSheetId="12">'[13]E5-Athletics Expenditures'!#REF!</definedName>
    <definedName name="UICM_" localSheetId="13">'[14]E5-Athletics Expenditures'!#REF!</definedName>
    <definedName name="UICM_" localSheetId="15">'[15]E5-Athletics Expenditures'!#REF!</definedName>
    <definedName name="UICM_">'[16]E5-Athletics Expenditures'!#REF!</definedName>
    <definedName name="UISF_" localSheetId="2">'[3]E5-Athletics Expenditures'!#REF!</definedName>
    <definedName name="UISF_" localSheetId="3">'[4]E5-Athletics Expenditures'!#REF!</definedName>
    <definedName name="UISF_" localSheetId="4">'[5]E5-Athletics Expenditures'!#REF!</definedName>
    <definedName name="UISF_" localSheetId="5">'[6]E5-Athletics Expenditures'!#REF!</definedName>
    <definedName name="UISF_" localSheetId="6">#REF!</definedName>
    <definedName name="UISF_" localSheetId="10">'[7]E5-Athletics Expenditures'!#REF!</definedName>
    <definedName name="UISF_" localSheetId="7">'[8]E5-Athletics Expenditures'!#REF!</definedName>
    <definedName name="UISF_" localSheetId="8">'[9]E5-Athletics Expenditures'!#REF!</definedName>
    <definedName name="UISF_" localSheetId="9">'[10]E5-Athletics Expenditures'!#REF!</definedName>
    <definedName name="UISF_" localSheetId="14">'[11]E5-Athletics Expenditures'!#REF!</definedName>
    <definedName name="UISF_" localSheetId="11">'[12]E5-Athletics Expenditures'!#REF!</definedName>
    <definedName name="UISF_" localSheetId="12">'[13]E5-Athletics Expenditures'!#REF!</definedName>
    <definedName name="UISF_" localSheetId="13">'[14]E5-Athletics Expenditures'!#REF!</definedName>
    <definedName name="UISF_" localSheetId="15">'[15]E5-Athletics Expenditures'!#REF!</definedName>
    <definedName name="UISF_">'[16]E5-Athletics Expenditures'!#REF!</definedName>
    <definedName name="UISM_" localSheetId="2">'[3]E5-Athletics Expenditures'!#REF!</definedName>
    <definedName name="UISM_" localSheetId="3">'[4]E5-Athletics Expenditures'!#REF!</definedName>
    <definedName name="UISM_" localSheetId="4">'[5]E5-Athletics Expenditures'!#REF!</definedName>
    <definedName name="UISM_" localSheetId="5">'[6]E5-Athletics Expenditures'!#REF!</definedName>
    <definedName name="UISM_" localSheetId="6">#REF!</definedName>
    <definedName name="UISM_" localSheetId="10">'[7]E5-Athletics Expenditures'!#REF!</definedName>
    <definedName name="UISM_" localSheetId="7">'[8]E5-Athletics Expenditures'!#REF!</definedName>
    <definedName name="UISM_" localSheetId="8">'[9]E5-Athletics Expenditures'!#REF!</definedName>
    <definedName name="UISM_" localSheetId="9">'[10]E5-Athletics Expenditures'!#REF!</definedName>
    <definedName name="UISM_" localSheetId="14">'[11]E5-Athletics Expenditures'!#REF!</definedName>
    <definedName name="UISM_" localSheetId="11">'[12]E5-Athletics Expenditures'!#REF!</definedName>
    <definedName name="UISM_" localSheetId="12">'[13]E5-Athletics Expenditures'!#REF!</definedName>
    <definedName name="UISM_" localSheetId="13">'[14]E5-Athletics Expenditures'!#REF!</definedName>
    <definedName name="UISM_" localSheetId="15">'[15]E5-Athletics Expenditures'!#REF!</definedName>
    <definedName name="UISM_">'[16]E5-Athletics Expenditures'!#REF!</definedName>
    <definedName name="UIUF_" localSheetId="2">'[3]E5-Athletics Expenditures'!#REF!</definedName>
    <definedName name="UIUF_" localSheetId="3">'[4]E5-Athletics Expenditures'!#REF!</definedName>
    <definedName name="UIUF_" localSheetId="4">'[5]E5-Athletics Expenditures'!#REF!</definedName>
    <definedName name="UIUF_" localSheetId="5">'[6]E5-Athletics Expenditures'!#REF!</definedName>
    <definedName name="UIUF_" localSheetId="6">#REF!</definedName>
    <definedName name="UIUF_" localSheetId="10">'[7]E5-Athletics Expenditures'!#REF!</definedName>
    <definedName name="UIUF_" localSheetId="7">'[8]E5-Athletics Expenditures'!#REF!</definedName>
    <definedName name="UIUF_" localSheetId="8">'[9]E5-Athletics Expenditures'!#REF!</definedName>
    <definedName name="UIUF_" localSheetId="9">'[10]E5-Athletics Expenditures'!#REF!</definedName>
    <definedName name="UIUF_" localSheetId="14">'[11]E5-Athletics Expenditures'!#REF!</definedName>
    <definedName name="UIUF_" localSheetId="11">'[12]E5-Athletics Expenditures'!#REF!</definedName>
    <definedName name="UIUF_" localSheetId="12">'[13]E5-Athletics Expenditures'!#REF!</definedName>
    <definedName name="UIUF_" localSheetId="13">'[14]E5-Athletics Expenditures'!#REF!</definedName>
    <definedName name="UIUF_" localSheetId="15">'[15]E5-Athletics Expenditures'!#REF!</definedName>
    <definedName name="UIUF_">'[16]E5-Athletics Expenditures'!#REF!</definedName>
    <definedName name="UIUM_" localSheetId="2">'[3]E5-Athletics Expenditures'!#REF!</definedName>
    <definedName name="UIUM_" localSheetId="3">'[4]E5-Athletics Expenditures'!#REF!</definedName>
    <definedName name="UIUM_" localSheetId="4">'[5]E5-Athletics Expenditures'!#REF!</definedName>
    <definedName name="UIUM_" localSheetId="5">'[6]E5-Athletics Expenditures'!#REF!</definedName>
    <definedName name="UIUM_" localSheetId="6">#REF!</definedName>
    <definedName name="UIUM_" localSheetId="10">'[7]E5-Athletics Expenditures'!#REF!</definedName>
    <definedName name="UIUM_" localSheetId="7">'[8]E5-Athletics Expenditures'!#REF!</definedName>
    <definedName name="UIUM_" localSheetId="8">'[9]E5-Athletics Expenditures'!#REF!</definedName>
    <definedName name="UIUM_" localSheetId="9">'[10]E5-Athletics Expenditures'!#REF!</definedName>
    <definedName name="UIUM_" localSheetId="14">'[11]E5-Athletics Expenditures'!#REF!</definedName>
    <definedName name="UIUM_" localSheetId="11">'[12]E5-Athletics Expenditures'!#REF!</definedName>
    <definedName name="UIUM_" localSheetId="12">'[13]E5-Athletics Expenditures'!#REF!</definedName>
    <definedName name="UIUM_" localSheetId="13">'[14]E5-Athletics Expenditures'!#REF!</definedName>
    <definedName name="UIUM_" localSheetId="15">'[15]E5-Athletics Expenditures'!#REF!</definedName>
    <definedName name="UIUM_">'[16]E5-Athletics Expenditures'!#REF!</definedName>
    <definedName name="UNIF_" localSheetId="2">'[3]E5-Athletics Expenditures'!#REF!</definedName>
    <definedName name="UNIF_" localSheetId="3">'[4]E5-Athletics Expenditures'!#REF!</definedName>
    <definedName name="UNIF_" localSheetId="4">'[5]E5-Athletics Expenditures'!#REF!</definedName>
    <definedName name="UNIF_" localSheetId="5">'[6]E5-Athletics Expenditures'!#REF!</definedName>
    <definedName name="UNIF_" localSheetId="6">#REF!</definedName>
    <definedName name="UNIF_" localSheetId="10">'[7]E5-Athletics Expenditures'!#REF!</definedName>
    <definedName name="UNIF_" localSheetId="7">'[8]E5-Athletics Expenditures'!#REF!</definedName>
    <definedName name="UNIF_" localSheetId="8">'[9]E5-Athletics Expenditures'!#REF!</definedName>
    <definedName name="UNIF_" localSheetId="9">'[10]E5-Athletics Expenditures'!#REF!</definedName>
    <definedName name="UNIF_" localSheetId="14">'[11]E5-Athletics Expenditures'!#REF!</definedName>
    <definedName name="UNIF_" localSheetId="11">'[12]E5-Athletics Expenditures'!#REF!</definedName>
    <definedName name="UNIF_" localSheetId="12">'[13]E5-Athletics Expenditures'!#REF!</definedName>
    <definedName name="UNIF_" localSheetId="13">'[14]E5-Athletics Expenditures'!#REF!</definedName>
    <definedName name="UNIF_" localSheetId="15">'[15]E5-Athletics Expenditures'!#REF!</definedName>
    <definedName name="UNIF_">'[16]E5-Athletics Expenditures'!#REF!</definedName>
    <definedName name="UNIM_" localSheetId="2">'[3]E5-Athletics Expenditures'!#REF!</definedName>
    <definedName name="UNIM_" localSheetId="3">'[4]E5-Athletics Expenditures'!#REF!</definedName>
    <definedName name="UNIM_" localSheetId="4">'[5]E5-Athletics Expenditures'!#REF!</definedName>
    <definedName name="UNIM_" localSheetId="5">'[6]E5-Athletics Expenditures'!#REF!</definedName>
    <definedName name="UNIM_" localSheetId="6">#REF!</definedName>
    <definedName name="UNIM_" localSheetId="10">'[7]E5-Athletics Expenditures'!#REF!</definedName>
    <definedName name="UNIM_" localSheetId="7">'[8]E5-Athletics Expenditures'!#REF!</definedName>
    <definedName name="UNIM_" localSheetId="8">'[9]E5-Athletics Expenditures'!#REF!</definedName>
    <definedName name="UNIM_" localSheetId="9">'[10]E5-Athletics Expenditures'!#REF!</definedName>
    <definedName name="UNIM_" localSheetId="14">'[11]E5-Athletics Expenditures'!#REF!</definedName>
    <definedName name="UNIM_" localSheetId="11">'[12]E5-Athletics Expenditures'!#REF!</definedName>
    <definedName name="UNIM_" localSheetId="12">'[13]E5-Athletics Expenditures'!#REF!</definedName>
    <definedName name="UNIM_" localSheetId="13">'[14]E5-Athletics Expenditures'!#REF!</definedName>
    <definedName name="UNIM_" localSheetId="15">'[15]E5-Athletics Expenditures'!#REF!</definedName>
    <definedName name="UNIM_">'[16]E5-Athletics Expenditures'!#REF!</definedName>
    <definedName name="WIUF_" localSheetId="2">'[3]E5-Athletics Expenditures'!#REF!</definedName>
    <definedName name="WIUF_" localSheetId="3">'[4]E5-Athletics Expenditures'!#REF!</definedName>
    <definedName name="WIUF_" localSheetId="4">'[5]E5-Athletics Expenditures'!#REF!</definedName>
    <definedName name="WIUF_" localSheetId="5">'[6]E5-Athletics Expenditures'!#REF!</definedName>
    <definedName name="WIUF_" localSheetId="6">#REF!</definedName>
    <definedName name="WIUF_" localSheetId="10">'[7]E5-Athletics Expenditures'!#REF!</definedName>
    <definedName name="WIUF_" localSheetId="7">'[8]E5-Athletics Expenditures'!#REF!</definedName>
    <definedName name="WIUF_" localSheetId="8">'[9]E5-Athletics Expenditures'!#REF!</definedName>
    <definedName name="WIUF_" localSheetId="9">'[10]E5-Athletics Expenditures'!#REF!</definedName>
    <definedName name="WIUF_" localSheetId="14">'[11]E5-Athletics Expenditures'!#REF!</definedName>
    <definedName name="WIUF_" localSheetId="11">'[12]E5-Athletics Expenditures'!#REF!</definedName>
    <definedName name="WIUF_" localSheetId="12">'[13]E5-Athletics Expenditures'!#REF!</definedName>
    <definedName name="WIUF_" localSheetId="13">'[14]E5-Athletics Expenditures'!#REF!</definedName>
    <definedName name="WIUF_" localSheetId="15">'[15]E5-Athletics Expenditures'!#REF!</definedName>
    <definedName name="WIUF_">'[16]E5-Athletics Expenditures'!#REF!</definedName>
    <definedName name="WIUM_" localSheetId="2">'[3]E5-Athletics Expenditures'!#REF!</definedName>
    <definedName name="WIUM_" localSheetId="3">'[4]E5-Athletics Expenditures'!#REF!</definedName>
    <definedName name="WIUM_" localSheetId="4">'[5]E5-Athletics Expenditures'!#REF!</definedName>
    <definedName name="WIUM_" localSheetId="5">'[6]E5-Athletics Expenditures'!#REF!</definedName>
    <definedName name="WIUM_" localSheetId="6">#REF!</definedName>
    <definedName name="WIUM_" localSheetId="10">'[7]E5-Athletics Expenditures'!#REF!</definedName>
    <definedName name="WIUM_" localSheetId="7">'[8]E5-Athletics Expenditures'!#REF!</definedName>
    <definedName name="WIUM_" localSheetId="8">'[9]E5-Athletics Expenditures'!#REF!</definedName>
    <definedName name="WIUM_" localSheetId="9">'[10]E5-Athletics Expenditures'!#REF!</definedName>
    <definedName name="WIUM_" localSheetId="14">'[11]E5-Athletics Expenditures'!#REF!</definedName>
    <definedName name="WIUM_" localSheetId="11">'[12]E5-Athletics Expenditures'!#REF!</definedName>
    <definedName name="WIUM_" localSheetId="12">'[13]E5-Athletics Expenditures'!#REF!</definedName>
    <definedName name="WIUM_" localSheetId="13">'[14]E5-Athletics Expenditures'!#REF!</definedName>
    <definedName name="WIUM_" localSheetId="15">'[15]E5-Athletics Expenditures'!#REF!</definedName>
    <definedName name="WIUM_">'[16]E5-Athletics Expenditures'!#REF!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0" i="1" l="1"/>
  <c r="C351" i="1"/>
  <c r="C352" i="1"/>
  <c r="C353" i="1"/>
  <c r="C354" i="1"/>
  <c r="C355" i="1"/>
  <c r="C356" i="1"/>
  <c r="C357" i="1"/>
  <c r="C358" i="1"/>
  <c r="C359" i="1"/>
  <c r="F350" i="1"/>
  <c r="F351" i="1"/>
  <c r="F352" i="1"/>
  <c r="F353" i="1"/>
  <c r="F354" i="1"/>
  <c r="F355" i="1"/>
  <c r="F356" i="1"/>
  <c r="F357" i="1"/>
  <c r="F358" i="1"/>
  <c r="F359" i="1"/>
  <c r="I359" i="1"/>
  <c r="C361" i="1"/>
  <c r="C362" i="1"/>
  <c r="C363" i="1"/>
  <c r="C364" i="1"/>
  <c r="C365" i="1"/>
  <c r="F361" i="1"/>
  <c r="F362" i="1"/>
  <c r="F363" i="1"/>
  <c r="F364" i="1"/>
  <c r="F365" i="1"/>
  <c r="I365" i="1"/>
  <c r="C367" i="1"/>
  <c r="C368" i="1"/>
  <c r="C369" i="1"/>
  <c r="C370" i="1"/>
  <c r="C371" i="1"/>
  <c r="C372" i="1"/>
  <c r="C373" i="1"/>
  <c r="F367" i="1"/>
  <c r="F368" i="1"/>
  <c r="F369" i="1"/>
  <c r="F370" i="1"/>
  <c r="F371" i="1"/>
  <c r="F372" i="1"/>
  <c r="F373" i="1"/>
  <c r="I373" i="1"/>
  <c r="C375" i="1"/>
  <c r="C376" i="1"/>
  <c r="C377" i="1"/>
  <c r="C378" i="1"/>
  <c r="C379" i="1"/>
  <c r="C380" i="1"/>
  <c r="F375" i="1"/>
  <c r="F376" i="1"/>
  <c r="F377" i="1"/>
  <c r="F378" i="1"/>
  <c r="F379" i="1"/>
  <c r="F380" i="1"/>
  <c r="I380" i="1"/>
  <c r="C382" i="1"/>
  <c r="C383" i="1"/>
  <c r="C384" i="1"/>
  <c r="C385" i="1"/>
  <c r="C386" i="1"/>
  <c r="C387" i="1"/>
  <c r="C388" i="1"/>
  <c r="C389" i="1"/>
  <c r="F382" i="1"/>
  <c r="F383" i="1"/>
  <c r="F384" i="1"/>
  <c r="F385" i="1"/>
  <c r="F386" i="1"/>
  <c r="F387" i="1"/>
  <c r="F388" i="1"/>
  <c r="F389" i="1"/>
  <c r="I389" i="1"/>
  <c r="C391" i="1"/>
  <c r="C392" i="1"/>
  <c r="C393" i="1"/>
  <c r="C394" i="1"/>
  <c r="C395" i="1"/>
  <c r="C396" i="1"/>
  <c r="F391" i="1"/>
  <c r="F392" i="1"/>
  <c r="F393" i="1"/>
  <c r="F394" i="1"/>
  <c r="F395" i="1"/>
  <c r="F396" i="1"/>
  <c r="I396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I411" i="1"/>
  <c r="C413" i="1"/>
  <c r="C414" i="1"/>
  <c r="C415" i="1"/>
  <c r="C416" i="1"/>
  <c r="C417" i="1"/>
  <c r="C418" i="1"/>
  <c r="C419" i="1"/>
  <c r="F413" i="1"/>
  <c r="F414" i="1"/>
  <c r="F415" i="1"/>
  <c r="F416" i="1"/>
  <c r="F417" i="1"/>
  <c r="F418" i="1"/>
  <c r="F419" i="1"/>
  <c r="I419" i="1"/>
  <c r="C421" i="1"/>
  <c r="C422" i="1"/>
  <c r="C423" i="1"/>
  <c r="F421" i="1"/>
  <c r="F422" i="1"/>
  <c r="F423" i="1"/>
  <c r="I423" i="1"/>
  <c r="C425" i="1"/>
  <c r="F425" i="1"/>
  <c r="I425" i="1"/>
  <c r="C427" i="1"/>
  <c r="F427" i="1"/>
  <c r="I427" i="1"/>
  <c r="I429" i="1"/>
  <c r="B608" i="1"/>
  <c r="B1038" i="1"/>
  <c r="B6" i="1"/>
  <c r="B609" i="1"/>
  <c r="B1039" i="1"/>
  <c r="B7" i="1"/>
  <c r="B610" i="1"/>
  <c r="B1040" i="1"/>
  <c r="B8" i="1"/>
  <c r="B611" i="1"/>
  <c r="B1041" i="1"/>
  <c r="B9" i="1"/>
  <c r="B612" i="1"/>
  <c r="B1042" i="1"/>
  <c r="B10" i="1"/>
  <c r="B613" i="1"/>
  <c r="B1043" i="1"/>
  <c r="B11" i="1"/>
  <c r="B614" i="1"/>
  <c r="B1044" i="1"/>
  <c r="B12" i="1"/>
  <c r="B615" i="1"/>
  <c r="B1045" i="1"/>
  <c r="B13" i="1"/>
  <c r="B616" i="1"/>
  <c r="B1046" i="1"/>
  <c r="B14" i="1"/>
  <c r="B15" i="1"/>
  <c r="B619" i="1"/>
  <c r="B1049" i="1"/>
  <c r="B17" i="1"/>
  <c r="B620" i="1"/>
  <c r="B1050" i="1"/>
  <c r="B18" i="1"/>
  <c r="B621" i="1"/>
  <c r="B1051" i="1"/>
  <c r="B19" i="1"/>
  <c r="B622" i="1"/>
  <c r="B1052" i="1"/>
  <c r="B20" i="1"/>
  <c r="B21" i="1"/>
  <c r="B625" i="1"/>
  <c r="B1055" i="1"/>
  <c r="B23" i="1"/>
  <c r="B626" i="1"/>
  <c r="B1056" i="1"/>
  <c r="B24" i="1"/>
  <c r="B627" i="1"/>
  <c r="B1057" i="1"/>
  <c r="B25" i="1"/>
  <c r="B628" i="1"/>
  <c r="B1058" i="1"/>
  <c r="B26" i="1"/>
  <c r="B629" i="1"/>
  <c r="B1059" i="1"/>
  <c r="B27" i="1"/>
  <c r="B630" i="1"/>
  <c r="B1060" i="1"/>
  <c r="B28" i="1"/>
  <c r="B29" i="1"/>
  <c r="B633" i="1"/>
  <c r="B1063" i="1"/>
  <c r="B31" i="1"/>
  <c r="B634" i="1"/>
  <c r="B1064" i="1"/>
  <c r="B32" i="1"/>
  <c r="B635" i="1"/>
  <c r="B1065" i="1"/>
  <c r="B33" i="1"/>
  <c r="B636" i="1"/>
  <c r="B1066" i="1"/>
  <c r="B34" i="1"/>
  <c r="B637" i="1"/>
  <c r="B1067" i="1"/>
  <c r="B35" i="1"/>
  <c r="B36" i="1"/>
  <c r="B640" i="1"/>
  <c r="B1070" i="1"/>
  <c r="B38" i="1"/>
  <c r="B641" i="1"/>
  <c r="B1071" i="1"/>
  <c r="B39" i="1"/>
  <c r="B642" i="1"/>
  <c r="B1072" i="1"/>
  <c r="B40" i="1"/>
  <c r="B643" i="1"/>
  <c r="B1073" i="1"/>
  <c r="B41" i="1"/>
  <c r="B644" i="1"/>
  <c r="B1074" i="1"/>
  <c r="B42" i="1"/>
  <c r="B645" i="1"/>
  <c r="B1075" i="1"/>
  <c r="B43" i="1"/>
  <c r="B646" i="1"/>
  <c r="B1076" i="1"/>
  <c r="B44" i="1"/>
  <c r="B45" i="1"/>
  <c r="B649" i="1"/>
  <c r="B1079" i="1"/>
  <c r="B47" i="1"/>
  <c r="B650" i="1"/>
  <c r="B1080" i="1"/>
  <c r="B48" i="1"/>
  <c r="B651" i="1"/>
  <c r="B1081" i="1"/>
  <c r="B49" i="1"/>
  <c r="B652" i="1"/>
  <c r="B1082" i="1"/>
  <c r="B50" i="1"/>
  <c r="B653" i="1"/>
  <c r="B1083" i="1"/>
  <c r="B51" i="1"/>
  <c r="B52" i="1"/>
  <c r="B656" i="1"/>
  <c r="B1086" i="1"/>
  <c r="B54" i="1"/>
  <c r="B657" i="1"/>
  <c r="B1087" i="1"/>
  <c r="B55" i="1"/>
  <c r="B658" i="1"/>
  <c r="B1088" i="1"/>
  <c r="B56" i="1"/>
  <c r="B659" i="1"/>
  <c r="B1089" i="1"/>
  <c r="B57" i="1"/>
  <c r="B660" i="1"/>
  <c r="B1090" i="1"/>
  <c r="B58" i="1"/>
  <c r="B661" i="1"/>
  <c r="B1091" i="1"/>
  <c r="B59" i="1"/>
  <c r="B662" i="1"/>
  <c r="B1092" i="1"/>
  <c r="B60" i="1"/>
  <c r="B663" i="1"/>
  <c r="B1093" i="1"/>
  <c r="B61" i="1"/>
  <c r="B664" i="1"/>
  <c r="B1094" i="1"/>
  <c r="B62" i="1"/>
  <c r="B665" i="1"/>
  <c r="B1095" i="1"/>
  <c r="B63" i="1"/>
  <c r="B666" i="1"/>
  <c r="B1096" i="1"/>
  <c r="B64" i="1"/>
  <c r="B667" i="1"/>
  <c r="B1097" i="1"/>
  <c r="B65" i="1"/>
  <c r="B668" i="1"/>
  <c r="B1098" i="1"/>
  <c r="B66" i="1"/>
  <c r="B67" i="1"/>
  <c r="B671" i="1"/>
  <c r="B1101" i="1"/>
  <c r="B69" i="1"/>
  <c r="B672" i="1"/>
  <c r="B1102" i="1"/>
  <c r="B70" i="1"/>
  <c r="B673" i="1"/>
  <c r="B1103" i="1"/>
  <c r="B71" i="1"/>
  <c r="B674" i="1"/>
  <c r="B1104" i="1"/>
  <c r="B72" i="1"/>
  <c r="B675" i="1"/>
  <c r="B1105" i="1"/>
  <c r="B73" i="1"/>
  <c r="B676" i="1"/>
  <c r="B1106" i="1"/>
  <c r="B74" i="1"/>
  <c r="B75" i="1"/>
  <c r="B679" i="1"/>
  <c r="B1109" i="1"/>
  <c r="B77" i="1"/>
  <c r="B680" i="1"/>
  <c r="B1110" i="1"/>
  <c r="B78" i="1"/>
  <c r="B79" i="1"/>
  <c r="B683" i="1"/>
  <c r="B1113" i="1"/>
  <c r="B81" i="1"/>
  <c r="B685" i="1"/>
  <c r="B1115" i="1"/>
  <c r="B83" i="1"/>
  <c r="B85" i="1"/>
  <c r="B1047" i="1"/>
  <c r="B1053" i="1"/>
  <c r="B1061" i="1"/>
  <c r="B1068" i="1"/>
  <c r="B1077" i="1"/>
  <c r="B1084" i="1"/>
  <c r="B1099" i="1"/>
  <c r="B1107" i="1"/>
  <c r="B1111" i="1"/>
  <c r="B1117" i="1"/>
  <c r="C163" i="1"/>
  <c r="C249" i="1"/>
  <c r="C335" i="1"/>
  <c r="C507" i="1"/>
  <c r="C593" i="1"/>
  <c r="C765" i="1"/>
  <c r="C851" i="1"/>
  <c r="C937" i="1"/>
  <c r="C1023" i="1"/>
  <c r="C679" i="1"/>
  <c r="C1539" i="1"/>
  <c r="C164" i="1"/>
  <c r="C250" i="1"/>
  <c r="C336" i="1"/>
  <c r="C508" i="1"/>
  <c r="C594" i="1"/>
  <c r="C766" i="1"/>
  <c r="C852" i="1"/>
  <c r="C938" i="1"/>
  <c r="C1024" i="1"/>
  <c r="C680" i="1"/>
  <c r="C1540" i="1"/>
  <c r="C251" i="1"/>
  <c r="F335" i="1"/>
  <c r="F336" i="1"/>
  <c r="F337" i="1"/>
  <c r="C337" i="1"/>
  <c r="F507" i="1"/>
  <c r="F508" i="1"/>
  <c r="F509" i="1"/>
  <c r="C509" i="1"/>
  <c r="A5" i="16"/>
  <c r="A5" i="15"/>
  <c r="A5" i="14"/>
  <c r="A5" i="13"/>
  <c r="A5" i="12"/>
  <c r="A5" i="11"/>
  <c r="A5" i="10"/>
  <c r="A5" i="9"/>
  <c r="A5" i="8"/>
  <c r="A5" i="7"/>
  <c r="A5" i="6"/>
  <c r="A5" i="5"/>
  <c r="A5" i="4"/>
  <c r="A5" i="3"/>
  <c r="I5" i="1"/>
  <c r="I1467" i="1"/>
  <c r="H5" i="1"/>
  <c r="H1467" i="1"/>
  <c r="F5" i="1"/>
  <c r="F1467" i="1"/>
  <c r="E5" i="1"/>
  <c r="E1467" i="1"/>
  <c r="C1467" i="1"/>
  <c r="B1467" i="1"/>
  <c r="A1464" i="1"/>
  <c r="I1381" i="1"/>
  <c r="H1381" i="1"/>
  <c r="F1381" i="1"/>
  <c r="E1381" i="1"/>
  <c r="C1381" i="1"/>
  <c r="B1381" i="1"/>
  <c r="A1378" i="1"/>
  <c r="I1295" i="1"/>
  <c r="H1295" i="1"/>
  <c r="F1295" i="1"/>
  <c r="E1295" i="1"/>
  <c r="C1295" i="1"/>
  <c r="B1295" i="1"/>
  <c r="A1292" i="1"/>
  <c r="I1209" i="1"/>
  <c r="H1209" i="1"/>
  <c r="F1209" i="1"/>
  <c r="E1209" i="1"/>
  <c r="C1209" i="1"/>
  <c r="B1209" i="1"/>
  <c r="A1206" i="1"/>
  <c r="I1123" i="1"/>
  <c r="H1123" i="1"/>
  <c r="F1123" i="1"/>
  <c r="E1123" i="1"/>
  <c r="C1123" i="1"/>
  <c r="B1123" i="1"/>
  <c r="A1120" i="1"/>
  <c r="I1037" i="1"/>
  <c r="H1037" i="1"/>
  <c r="F1037" i="1"/>
  <c r="E1037" i="1"/>
  <c r="C1037" i="1"/>
  <c r="B1037" i="1"/>
  <c r="A1034" i="1"/>
  <c r="I951" i="1"/>
  <c r="H951" i="1"/>
  <c r="F951" i="1"/>
  <c r="E951" i="1"/>
  <c r="C951" i="1"/>
  <c r="B951" i="1"/>
  <c r="A948" i="1"/>
  <c r="I865" i="1"/>
  <c r="H865" i="1"/>
  <c r="F865" i="1"/>
  <c r="E865" i="1"/>
  <c r="C865" i="1"/>
  <c r="B865" i="1"/>
  <c r="A862" i="1"/>
  <c r="I779" i="1"/>
  <c r="H779" i="1"/>
  <c r="F779" i="1"/>
  <c r="E779" i="1"/>
  <c r="C779" i="1"/>
  <c r="B779" i="1"/>
  <c r="A776" i="1"/>
  <c r="I693" i="1"/>
  <c r="H693" i="1"/>
  <c r="F693" i="1"/>
  <c r="E693" i="1"/>
  <c r="C693" i="1"/>
  <c r="B693" i="1"/>
  <c r="A690" i="1"/>
  <c r="I607" i="1"/>
  <c r="H607" i="1"/>
  <c r="F607" i="1"/>
  <c r="E607" i="1"/>
  <c r="C607" i="1"/>
  <c r="B607" i="1"/>
  <c r="A604" i="1"/>
  <c r="I521" i="1"/>
  <c r="H521" i="1"/>
  <c r="F521" i="1"/>
  <c r="E521" i="1"/>
  <c r="C521" i="1"/>
  <c r="B521" i="1"/>
  <c r="A518" i="1"/>
  <c r="I435" i="1"/>
  <c r="H435" i="1"/>
  <c r="F435" i="1"/>
  <c r="E435" i="1"/>
  <c r="C435" i="1"/>
  <c r="B435" i="1"/>
  <c r="A432" i="1"/>
  <c r="I349" i="1"/>
  <c r="H349" i="1"/>
  <c r="F349" i="1"/>
  <c r="E349" i="1"/>
  <c r="C349" i="1"/>
  <c r="B349" i="1"/>
  <c r="A346" i="1"/>
  <c r="I263" i="1"/>
  <c r="H263" i="1"/>
  <c r="F263" i="1"/>
  <c r="E263" i="1"/>
  <c r="C263" i="1"/>
  <c r="B263" i="1"/>
  <c r="A260" i="1"/>
  <c r="I177" i="1"/>
  <c r="H177" i="1"/>
  <c r="F177" i="1"/>
  <c r="E177" i="1"/>
  <c r="C177" i="1"/>
  <c r="B177" i="1"/>
  <c r="A174" i="1"/>
  <c r="I91" i="1"/>
  <c r="H91" i="1"/>
  <c r="F91" i="1"/>
  <c r="E91" i="1"/>
  <c r="C91" i="1"/>
  <c r="B91" i="1"/>
  <c r="A88" i="1"/>
  <c r="D6" i="1"/>
  <c r="E608" i="1"/>
  <c r="E609" i="1"/>
  <c r="E610" i="1"/>
  <c r="E611" i="1"/>
  <c r="E612" i="1"/>
  <c r="E613" i="1"/>
  <c r="E614" i="1"/>
  <c r="E615" i="1"/>
  <c r="E616" i="1"/>
  <c r="E619" i="1"/>
  <c r="E620" i="1"/>
  <c r="E621" i="1"/>
  <c r="E622" i="1"/>
  <c r="E625" i="1"/>
  <c r="E626" i="1"/>
  <c r="E627" i="1"/>
  <c r="E628" i="1"/>
  <c r="E629" i="1"/>
  <c r="E630" i="1"/>
  <c r="E633" i="1"/>
  <c r="E634" i="1"/>
  <c r="E635" i="1"/>
  <c r="E636" i="1"/>
  <c r="E637" i="1"/>
  <c r="E640" i="1"/>
  <c r="E641" i="1"/>
  <c r="E642" i="1"/>
  <c r="E643" i="1"/>
  <c r="E644" i="1"/>
  <c r="E645" i="1"/>
  <c r="E646" i="1"/>
  <c r="E649" i="1"/>
  <c r="E650" i="1"/>
  <c r="E651" i="1"/>
  <c r="E652" i="1"/>
  <c r="E653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71" i="1"/>
  <c r="E672" i="1"/>
  <c r="E673" i="1"/>
  <c r="E674" i="1"/>
  <c r="E675" i="1"/>
  <c r="E676" i="1"/>
  <c r="E679" i="1"/>
  <c r="E680" i="1"/>
  <c r="E681" i="1"/>
  <c r="E683" i="1"/>
  <c r="E685" i="1"/>
  <c r="E617" i="1"/>
  <c r="E623" i="1"/>
  <c r="B669" i="1"/>
  <c r="B617" i="1"/>
  <c r="B681" i="1"/>
  <c r="B677" i="1"/>
  <c r="E677" i="1"/>
  <c r="E638" i="1"/>
  <c r="E654" i="1"/>
  <c r="E669" i="1"/>
  <c r="E647" i="1"/>
  <c r="E631" i="1"/>
  <c r="B647" i="1"/>
  <c r="B631" i="1"/>
  <c r="B654" i="1"/>
  <c r="B638" i="1"/>
  <c r="B623" i="1"/>
  <c r="B687" i="1"/>
  <c r="B686" i="1"/>
  <c r="E687" i="1"/>
  <c r="E686" i="1"/>
  <c r="E624" i="1"/>
  <c r="E678" i="1"/>
  <c r="E648" i="1"/>
  <c r="E632" i="1"/>
  <c r="E670" i="1"/>
  <c r="E655" i="1"/>
  <c r="E639" i="1"/>
  <c r="E682" i="1"/>
  <c r="E684" i="1"/>
  <c r="B648" i="1"/>
  <c r="B684" i="1"/>
  <c r="B655" i="1"/>
  <c r="B682" i="1"/>
  <c r="B678" i="1"/>
  <c r="B670" i="1"/>
  <c r="B632" i="1"/>
  <c r="B618" i="1"/>
  <c r="B639" i="1"/>
  <c r="B624" i="1"/>
  <c r="E618" i="1"/>
  <c r="H675" i="1"/>
  <c r="H666" i="1"/>
  <c r="H662" i="1"/>
  <c r="H658" i="1"/>
  <c r="H629" i="1"/>
  <c r="H627" i="1"/>
  <c r="H625" i="1"/>
  <c r="H622" i="1"/>
  <c r="H621" i="1"/>
  <c r="H615" i="1"/>
  <c r="E1115" i="1"/>
  <c r="E83" i="1"/>
  <c r="E1113" i="1"/>
  <c r="E81" i="1"/>
  <c r="E1110" i="1"/>
  <c r="E78" i="1"/>
  <c r="E1109" i="1"/>
  <c r="E77" i="1"/>
  <c r="E1106" i="1"/>
  <c r="E74" i="1"/>
  <c r="E1105" i="1"/>
  <c r="E1104" i="1"/>
  <c r="E1103" i="1"/>
  <c r="E1102" i="1"/>
  <c r="E70" i="1"/>
  <c r="E1101" i="1"/>
  <c r="H1103" i="1"/>
  <c r="E1098" i="1"/>
  <c r="E66" i="1"/>
  <c r="E1097" i="1"/>
  <c r="E65" i="1"/>
  <c r="E1096" i="1"/>
  <c r="E64" i="1"/>
  <c r="E1095" i="1"/>
  <c r="E63" i="1"/>
  <c r="E1094" i="1"/>
  <c r="E62" i="1"/>
  <c r="E1093" i="1"/>
  <c r="E61" i="1"/>
  <c r="E1092" i="1"/>
  <c r="E60" i="1"/>
  <c r="E1091" i="1"/>
  <c r="E1090" i="1"/>
  <c r="E58" i="1"/>
  <c r="E1089" i="1"/>
  <c r="E57" i="1"/>
  <c r="E1088" i="1"/>
  <c r="E56" i="1"/>
  <c r="E1087" i="1"/>
  <c r="E1086" i="1"/>
  <c r="E54" i="1"/>
  <c r="E1083" i="1"/>
  <c r="E51" i="1"/>
  <c r="E1082" i="1"/>
  <c r="E50" i="1"/>
  <c r="E1081" i="1"/>
  <c r="E1080" i="1"/>
  <c r="E48" i="1"/>
  <c r="E1079" i="1"/>
  <c r="E47" i="1"/>
  <c r="E1076" i="1"/>
  <c r="E44" i="1"/>
  <c r="E1075" i="1"/>
  <c r="E43" i="1"/>
  <c r="E1074" i="1"/>
  <c r="E42" i="1"/>
  <c r="E1073" i="1"/>
  <c r="E41" i="1"/>
  <c r="E1072" i="1"/>
  <c r="E40" i="1"/>
  <c r="E1071" i="1"/>
  <c r="E1070" i="1"/>
  <c r="E38" i="1"/>
  <c r="E1067" i="1"/>
  <c r="E35" i="1"/>
  <c r="E1066" i="1"/>
  <c r="E1065" i="1"/>
  <c r="E33" i="1"/>
  <c r="E1064" i="1"/>
  <c r="E1063" i="1"/>
  <c r="E1060" i="1"/>
  <c r="E28" i="1"/>
  <c r="E1059" i="1"/>
  <c r="E27" i="1"/>
  <c r="E1058" i="1"/>
  <c r="E1057" i="1"/>
  <c r="E25" i="1"/>
  <c r="E1056" i="1"/>
  <c r="E24" i="1"/>
  <c r="E1055" i="1"/>
  <c r="E23" i="1"/>
  <c r="H1057" i="1"/>
  <c r="E1052" i="1"/>
  <c r="E20" i="1"/>
  <c r="E1051" i="1"/>
  <c r="E1050" i="1"/>
  <c r="E18" i="1"/>
  <c r="E1049" i="1"/>
  <c r="H1051" i="1"/>
  <c r="E1046" i="1"/>
  <c r="E14" i="1"/>
  <c r="E1045" i="1"/>
  <c r="E13" i="1"/>
  <c r="E1044" i="1"/>
  <c r="E12" i="1"/>
  <c r="E1043" i="1"/>
  <c r="E1042" i="1"/>
  <c r="E10" i="1"/>
  <c r="E1041" i="1"/>
  <c r="E9" i="1"/>
  <c r="E1040" i="1"/>
  <c r="E8" i="1"/>
  <c r="E1039" i="1"/>
  <c r="E1038" i="1"/>
  <c r="E6" i="1"/>
  <c r="F1525" i="1"/>
  <c r="G1525" i="1"/>
  <c r="F1505" i="1"/>
  <c r="G1505" i="1"/>
  <c r="F1488" i="1"/>
  <c r="G1488" i="1"/>
  <c r="F1481" i="1"/>
  <c r="G1481" i="1"/>
  <c r="F1471" i="1"/>
  <c r="G1471" i="1"/>
  <c r="G1142" i="1"/>
  <c r="F1023" i="1"/>
  <c r="G1023" i="1"/>
  <c r="F1011" i="1"/>
  <c r="G1011" i="1"/>
  <c r="F1003" i="1"/>
  <c r="G1003" i="1"/>
  <c r="F987" i="1"/>
  <c r="G987" i="1"/>
  <c r="F971" i="1"/>
  <c r="G971" i="1"/>
  <c r="F955" i="1"/>
  <c r="G955" i="1"/>
  <c r="F873" i="1"/>
  <c r="G873" i="1"/>
  <c r="F784" i="1"/>
  <c r="G784" i="1"/>
  <c r="F499" i="1"/>
  <c r="G499" i="1"/>
  <c r="F487" i="1"/>
  <c r="G487" i="1"/>
  <c r="F479" i="1"/>
  <c r="G479" i="1"/>
  <c r="F447" i="1"/>
  <c r="G447" i="1"/>
  <c r="F442" i="1"/>
  <c r="G442" i="1"/>
  <c r="F299" i="1"/>
  <c r="G299" i="1"/>
  <c r="F271" i="1"/>
  <c r="G271" i="1"/>
  <c r="F183" i="1"/>
  <c r="G183" i="1"/>
  <c r="C1468" i="1"/>
  <c r="F1468" i="1"/>
  <c r="I1468" i="1"/>
  <c r="C1017" i="1"/>
  <c r="F1017" i="1"/>
  <c r="I1017" i="1"/>
  <c r="C977" i="1"/>
  <c r="F977" i="1"/>
  <c r="I977" i="1"/>
  <c r="C934" i="1"/>
  <c r="F934" i="1"/>
  <c r="I934" i="1"/>
  <c r="C794" i="1"/>
  <c r="F794" i="1"/>
  <c r="I794" i="1"/>
  <c r="I508" i="1"/>
  <c r="C463" i="1"/>
  <c r="F463" i="1"/>
  <c r="I463" i="1"/>
  <c r="C444" i="1"/>
  <c r="F444" i="1"/>
  <c r="I444" i="1"/>
  <c r="C440" i="1"/>
  <c r="F440" i="1"/>
  <c r="I440" i="1"/>
  <c r="G1468" i="1"/>
  <c r="F1469" i="1"/>
  <c r="G1469" i="1"/>
  <c r="F1470" i="1"/>
  <c r="G1470" i="1"/>
  <c r="F1472" i="1"/>
  <c r="G1472" i="1"/>
  <c r="F1473" i="1"/>
  <c r="G1473" i="1"/>
  <c r="F1474" i="1"/>
  <c r="G1474" i="1"/>
  <c r="F1475" i="1"/>
  <c r="G1475" i="1"/>
  <c r="F1476" i="1"/>
  <c r="G1476" i="1"/>
  <c r="F1479" i="1"/>
  <c r="G1479" i="1"/>
  <c r="F1480" i="1"/>
  <c r="G1480" i="1"/>
  <c r="F1482" i="1"/>
  <c r="G1482" i="1"/>
  <c r="F1485" i="1"/>
  <c r="G1485" i="1"/>
  <c r="F1486" i="1"/>
  <c r="G1486" i="1"/>
  <c r="F1487" i="1"/>
  <c r="G1487" i="1"/>
  <c r="F1489" i="1"/>
  <c r="G1489" i="1"/>
  <c r="F1490" i="1"/>
  <c r="G1490" i="1"/>
  <c r="F1493" i="1"/>
  <c r="G1493" i="1"/>
  <c r="F1494" i="1"/>
  <c r="G1494" i="1"/>
  <c r="F1495" i="1"/>
  <c r="G1495" i="1"/>
  <c r="F1496" i="1"/>
  <c r="G1496" i="1"/>
  <c r="F1497" i="1"/>
  <c r="G1497" i="1"/>
  <c r="F1500" i="1"/>
  <c r="G1500" i="1"/>
  <c r="F1501" i="1"/>
  <c r="G1501" i="1"/>
  <c r="F1502" i="1"/>
  <c r="G1502" i="1"/>
  <c r="F1503" i="1"/>
  <c r="G1503" i="1"/>
  <c r="F1504" i="1"/>
  <c r="G1504" i="1"/>
  <c r="F1506" i="1"/>
  <c r="G1506" i="1"/>
  <c r="F1509" i="1"/>
  <c r="G1509" i="1"/>
  <c r="F1510" i="1"/>
  <c r="G1510" i="1"/>
  <c r="F1511" i="1"/>
  <c r="G1511" i="1"/>
  <c r="F1512" i="1"/>
  <c r="G1512" i="1"/>
  <c r="F1513" i="1"/>
  <c r="G1513" i="1"/>
  <c r="F1516" i="1"/>
  <c r="G1516" i="1"/>
  <c r="F1517" i="1"/>
  <c r="G1517" i="1"/>
  <c r="F1518" i="1"/>
  <c r="G1518" i="1"/>
  <c r="F1519" i="1"/>
  <c r="G1519" i="1"/>
  <c r="F1520" i="1"/>
  <c r="G1520" i="1"/>
  <c r="F1521" i="1"/>
  <c r="G1521" i="1"/>
  <c r="F1522" i="1"/>
  <c r="G1522" i="1"/>
  <c r="F1523" i="1"/>
  <c r="G1523" i="1"/>
  <c r="F1524" i="1"/>
  <c r="G1524" i="1"/>
  <c r="F1526" i="1"/>
  <c r="G1526" i="1"/>
  <c r="F1527" i="1"/>
  <c r="G1527" i="1"/>
  <c r="F1528" i="1"/>
  <c r="G1528" i="1"/>
  <c r="F1531" i="1"/>
  <c r="F1532" i="1"/>
  <c r="G1532" i="1"/>
  <c r="F1533" i="1"/>
  <c r="G1533" i="1"/>
  <c r="F1534" i="1"/>
  <c r="G1534" i="1"/>
  <c r="F1535" i="1"/>
  <c r="G1535" i="1"/>
  <c r="F1536" i="1"/>
  <c r="G1536" i="1"/>
  <c r="F1539" i="1"/>
  <c r="F1540" i="1"/>
  <c r="F1543" i="1"/>
  <c r="G1543" i="1"/>
  <c r="F1545" i="1"/>
  <c r="G1545" i="1"/>
  <c r="C1545" i="1"/>
  <c r="C1543" i="1"/>
  <c r="D1539" i="1"/>
  <c r="C1532" i="1"/>
  <c r="C1533" i="1"/>
  <c r="D1533" i="1"/>
  <c r="C1534" i="1"/>
  <c r="C1535" i="1"/>
  <c r="I1535" i="1"/>
  <c r="C1536" i="1"/>
  <c r="C1531" i="1"/>
  <c r="D1531" i="1"/>
  <c r="C1521" i="1"/>
  <c r="I1521" i="1"/>
  <c r="C1522" i="1"/>
  <c r="D1522" i="1"/>
  <c r="C1523" i="1"/>
  <c r="I1523" i="1"/>
  <c r="C1524" i="1"/>
  <c r="D1524" i="1"/>
  <c r="C1525" i="1"/>
  <c r="I1525" i="1"/>
  <c r="C1526" i="1"/>
  <c r="I1526" i="1"/>
  <c r="C1527" i="1"/>
  <c r="I1527" i="1"/>
  <c r="C1528" i="1"/>
  <c r="D1528" i="1"/>
  <c r="C1520" i="1"/>
  <c r="I1520" i="1"/>
  <c r="C1517" i="1"/>
  <c r="I1517" i="1"/>
  <c r="C1518" i="1"/>
  <c r="C1519" i="1"/>
  <c r="D1519" i="1"/>
  <c r="C1516" i="1"/>
  <c r="I1516" i="1"/>
  <c r="C1510" i="1"/>
  <c r="D1510" i="1"/>
  <c r="C1511" i="1"/>
  <c r="C1512" i="1"/>
  <c r="C1513" i="1"/>
  <c r="I1513" i="1"/>
  <c r="C1509" i="1"/>
  <c r="D1509" i="1"/>
  <c r="C1501" i="1"/>
  <c r="C1502" i="1"/>
  <c r="C1503" i="1"/>
  <c r="I1503" i="1"/>
  <c r="C1504" i="1"/>
  <c r="C1505" i="1"/>
  <c r="D1505" i="1"/>
  <c r="C1506" i="1"/>
  <c r="D1506" i="1"/>
  <c r="C1500" i="1"/>
  <c r="C1496" i="1"/>
  <c r="I1496" i="1"/>
  <c r="C1497" i="1"/>
  <c r="I1497" i="1"/>
  <c r="C1495" i="1"/>
  <c r="I1495" i="1"/>
  <c r="C1494" i="1"/>
  <c r="I1494" i="1"/>
  <c r="C1493" i="1"/>
  <c r="I1493" i="1"/>
  <c r="C1486" i="1"/>
  <c r="D1486" i="1"/>
  <c r="C1487" i="1"/>
  <c r="I1487" i="1"/>
  <c r="C1488" i="1"/>
  <c r="I1488" i="1"/>
  <c r="C1489" i="1"/>
  <c r="I1489" i="1"/>
  <c r="C1490" i="1"/>
  <c r="C1485" i="1"/>
  <c r="I1485" i="1"/>
  <c r="C1480" i="1"/>
  <c r="C1481" i="1"/>
  <c r="C1479" i="1"/>
  <c r="C1482" i="1"/>
  <c r="C1483" i="1"/>
  <c r="I1482" i="1"/>
  <c r="I1479" i="1"/>
  <c r="C1474" i="1"/>
  <c r="C1475" i="1"/>
  <c r="I1475" i="1"/>
  <c r="C1476" i="1"/>
  <c r="I1476" i="1"/>
  <c r="C1473" i="1"/>
  <c r="I1473" i="1"/>
  <c r="C1469" i="1"/>
  <c r="C1470" i="1"/>
  <c r="I1470" i="1"/>
  <c r="C1471" i="1"/>
  <c r="I1471" i="1"/>
  <c r="C1472" i="1"/>
  <c r="D1472" i="1"/>
  <c r="F1382" i="1"/>
  <c r="G1382" i="1"/>
  <c r="F1383" i="1"/>
  <c r="F1384" i="1"/>
  <c r="G1384" i="1"/>
  <c r="F1385" i="1"/>
  <c r="G1385" i="1" s="1"/>
  <c r="F1386" i="1"/>
  <c r="G1386" i="1"/>
  <c r="F1387" i="1"/>
  <c r="F1388" i="1"/>
  <c r="G1388" i="1"/>
  <c r="F1389" i="1"/>
  <c r="G1389" i="1" s="1"/>
  <c r="F1390" i="1"/>
  <c r="G1390" i="1"/>
  <c r="F1393" i="1"/>
  <c r="F1394" i="1"/>
  <c r="G1394" i="1"/>
  <c r="F1395" i="1"/>
  <c r="G1395" i="1" s="1"/>
  <c r="F1396" i="1"/>
  <c r="G1396" i="1"/>
  <c r="F1399" i="1"/>
  <c r="F1400" i="1"/>
  <c r="G1400" i="1"/>
  <c r="F1401" i="1"/>
  <c r="G1401" i="1" s="1"/>
  <c r="F1402" i="1"/>
  <c r="F1403" i="1"/>
  <c r="G1403" i="1"/>
  <c r="F1404" i="1"/>
  <c r="G1404" i="1"/>
  <c r="F1407" i="1"/>
  <c r="G1407" i="1"/>
  <c r="F1408" i="1"/>
  <c r="G1408" i="1"/>
  <c r="F1409" i="1"/>
  <c r="I1409" i="1" s="1"/>
  <c r="J1409" i="1" s="1"/>
  <c r="G1409" i="1"/>
  <c r="F1410" i="1"/>
  <c r="G1410" i="1"/>
  <c r="F1411" i="1"/>
  <c r="G1411" i="1"/>
  <c r="F1414" i="1"/>
  <c r="G1414" i="1"/>
  <c r="F1415" i="1"/>
  <c r="G1415" i="1"/>
  <c r="F1416" i="1"/>
  <c r="G1416" i="1"/>
  <c r="F1417" i="1"/>
  <c r="G1417" i="1"/>
  <c r="F1418" i="1"/>
  <c r="G1418" i="1"/>
  <c r="F1419" i="1"/>
  <c r="G1419" i="1"/>
  <c r="F1420" i="1"/>
  <c r="G1420" i="1"/>
  <c r="F1423" i="1"/>
  <c r="F1079" i="1" s="1"/>
  <c r="G1423" i="1"/>
  <c r="F1424" i="1"/>
  <c r="G1424" i="1"/>
  <c r="F1425" i="1"/>
  <c r="G1425" i="1"/>
  <c r="F1426" i="1"/>
  <c r="G1426" i="1"/>
  <c r="F1427" i="1"/>
  <c r="G1427" i="1"/>
  <c r="F1430" i="1"/>
  <c r="G1430" i="1"/>
  <c r="F1431" i="1"/>
  <c r="G1431" i="1"/>
  <c r="F1432" i="1"/>
  <c r="G1432" i="1"/>
  <c r="F1433" i="1"/>
  <c r="G1433" i="1"/>
  <c r="F1434" i="1"/>
  <c r="G1434" i="1"/>
  <c r="F1435" i="1"/>
  <c r="G1435" i="1"/>
  <c r="F1436" i="1"/>
  <c r="G1436" i="1"/>
  <c r="F1437" i="1"/>
  <c r="G1437" i="1"/>
  <c r="F1438" i="1"/>
  <c r="G1438" i="1"/>
  <c r="F1439" i="1"/>
  <c r="G1439" i="1"/>
  <c r="F1440" i="1"/>
  <c r="G1440" i="1"/>
  <c r="F1441" i="1"/>
  <c r="G1441" i="1" s="1"/>
  <c r="F1442" i="1"/>
  <c r="G1442" i="1" s="1"/>
  <c r="F1445" i="1"/>
  <c r="G1445" i="1"/>
  <c r="F1446" i="1"/>
  <c r="F1447" i="1"/>
  <c r="G1447" i="1"/>
  <c r="F1448" i="1"/>
  <c r="F1449" i="1"/>
  <c r="G1449" i="1"/>
  <c r="F1450" i="1"/>
  <c r="G1450" i="1" s="1"/>
  <c r="F1453" i="1"/>
  <c r="G1453" i="1"/>
  <c r="F1454" i="1"/>
  <c r="G1454" i="1" s="1"/>
  <c r="F1457" i="1"/>
  <c r="G1457" i="1"/>
  <c r="F1459" i="1"/>
  <c r="C1459" i="1"/>
  <c r="C1457" i="1"/>
  <c r="C1454" i="1"/>
  <c r="C1453" i="1"/>
  <c r="C1446" i="1"/>
  <c r="C1447" i="1"/>
  <c r="C1451" i="1" s="1"/>
  <c r="C1448" i="1"/>
  <c r="C1449" i="1"/>
  <c r="I1449" i="1"/>
  <c r="J1449" i="1" s="1"/>
  <c r="C1450" i="1"/>
  <c r="C1445" i="1"/>
  <c r="D1445" i="1" s="1"/>
  <c r="C1435" i="1"/>
  <c r="D1435" i="1" s="1"/>
  <c r="I1435" i="1"/>
  <c r="J1435" i="1" s="1"/>
  <c r="C1436" i="1"/>
  <c r="I1436" i="1" s="1"/>
  <c r="C1437" i="1"/>
  <c r="I1437" i="1"/>
  <c r="J1437" i="1" s="1"/>
  <c r="C1438" i="1"/>
  <c r="I1438" i="1" s="1"/>
  <c r="C1439" i="1"/>
  <c r="I1439" i="1"/>
  <c r="J1439" i="1" s="1"/>
  <c r="C1440" i="1"/>
  <c r="D1440" i="1" s="1"/>
  <c r="C1441" i="1"/>
  <c r="D1441" i="1" s="1"/>
  <c r="C1442" i="1"/>
  <c r="C1434" i="1"/>
  <c r="D1434" i="1" s="1"/>
  <c r="C1431" i="1"/>
  <c r="C1087" i="1" s="1"/>
  <c r="C1432" i="1"/>
  <c r="C1433" i="1"/>
  <c r="I1433" i="1"/>
  <c r="C1430" i="1"/>
  <c r="C1424" i="1"/>
  <c r="C1425" i="1"/>
  <c r="D1425" i="1" s="1"/>
  <c r="C1426" i="1"/>
  <c r="C1427" i="1"/>
  <c r="C1423" i="1"/>
  <c r="D1423" i="1"/>
  <c r="C1415" i="1"/>
  <c r="C1416" i="1"/>
  <c r="C1417" i="1"/>
  <c r="C1418" i="1"/>
  <c r="D1418" i="1" s="1"/>
  <c r="C1419" i="1"/>
  <c r="C1420" i="1"/>
  <c r="C1414" i="1"/>
  <c r="C1410" i="1"/>
  <c r="I1410" i="1"/>
  <c r="C1411" i="1"/>
  <c r="C1409" i="1"/>
  <c r="C1408" i="1"/>
  <c r="I1408" i="1" s="1"/>
  <c r="C1407" i="1"/>
  <c r="C1400" i="1"/>
  <c r="C1401" i="1"/>
  <c r="C1402" i="1"/>
  <c r="C1403" i="1"/>
  <c r="C1404" i="1"/>
  <c r="I1404" i="1" s="1"/>
  <c r="J1404" i="1" s="1"/>
  <c r="C1399" i="1"/>
  <c r="C1394" i="1"/>
  <c r="C1395" i="1"/>
  <c r="C1396" i="1"/>
  <c r="C1393" i="1"/>
  <c r="C1388" i="1"/>
  <c r="I1388" i="1" s="1"/>
  <c r="J1388" i="1" s="1"/>
  <c r="C1389" i="1"/>
  <c r="C1390" i="1"/>
  <c r="C1387" i="1"/>
  <c r="D1387" i="1" s="1"/>
  <c r="C1383" i="1"/>
  <c r="C1384" i="1"/>
  <c r="I1384" i="1"/>
  <c r="J1384" i="1" s="1"/>
  <c r="C1385" i="1"/>
  <c r="C1386" i="1"/>
  <c r="C1382" i="1"/>
  <c r="F1296" i="1"/>
  <c r="G1296" i="1"/>
  <c r="F1297" i="1"/>
  <c r="I1297" i="1" s="1"/>
  <c r="J1297" i="1" s="1"/>
  <c r="F1298" i="1"/>
  <c r="G1298" i="1"/>
  <c r="F1299" i="1"/>
  <c r="G1299" i="1" s="1"/>
  <c r="F1300" i="1"/>
  <c r="G1300" i="1"/>
  <c r="F1301" i="1"/>
  <c r="F1302" i="1"/>
  <c r="G1302" i="1"/>
  <c r="F1303" i="1"/>
  <c r="F1304" i="1"/>
  <c r="G1304" i="1"/>
  <c r="F1307" i="1"/>
  <c r="F1308" i="1"/>
  <c r="G1308" i="1"/>
  <c r="F1309" i="1"/>
  <c r="F1310" i="1"/>
  <c r="G1310" i="1"/>
  <c r="F1313" i="1"/>
  <c r="F1314" i="1"/>
  <c r="G1314" i="1"/>
  <c r="F1315" i="1"/>
  <c r="F1316" i="1"/>
  <c r="G1316" i="1"/>
  <c r="F1317" i="1"/>
  <c r="G1317" i="1" s="1"/>
  <c r="F1318" i="1"/>
  <c r="G1318" i="1"/>
  <c r="F1321" i="1"/>
  <c r="G1321" i="1" s="1"/>
  <c r="F1322" i="1"/>
  <c r="G1322" i="1"/>
  <c r="F1323" i="1"/>
  <c r="F1324" i="1"/>
  <c r="G1324" i="1"/>
  <c r="F1325" i="1"/>
  <c r="F1328" i="1"/>
  <c r="G1328" i="1"/>
  <c r="F1329" i="1"/>
  <c r="F1330" i="1"/>
  <c r="G1330" i="1"/>
  <c r="F1331" i="1"/>
  <c r="G1331" i="1" s="1"/>
  <c r="F1332" i="1"/>
  <c r="G1332" i="1"/>
  <c r="F1333" i="1"/>
  <c r="G1333" i="1" s="1"/>
  <c r="F1334" i="1"/>
  <c r="G1334" i="1"/>
  <c r="F1337" i="1"/>
  <c r="G1337" i="1" s="1"/>
  <c r="F1338" i="1"/>
  <c r="G1338" i="1"/>
  <c r="F1339" i="1"/>
  <c r="G1339" i="1" s="1"/>
  <c r="F1340" i="1"/>
  <c r="G1340" i="1"/>
  <c r="F1341" i="1"/>
  <c r="F1344" i="1"/>
  <c r="G1344" i="1"/>
  <c r="F1345" i="1"/>
  <c r="F1346" i="1"/>
  <c r="G1346" i="1"/>
  <c r="F1347" i="1"/>
  <c r="F1348" i="1"/>
  <c r="G1348" i="1"/>
  <c r="F1349" i="1"/>
  <c r="G1349" i="1" s="1"/>
  <c r="F1350" i="1"/>
  <c r="G1350" i="1"/>
  <c r="F1351" i="1"/>
  <c r="G1351" i="1" s="1"/>
  <c r="F1352" i="1"/>
  <c r="G1352" i="1"/>
  <c r="F1353" i="1"/>
  <c r="G1353" i="1" s="1"/>
  <c r="F1354" i="1"/>
  <c r="G1354" i="1"/>
  <c r="F1355" i="1"/>
  <c r="G1355" i="1" s="1"/>
  <c r="F1356" i="1"/>
  <c r="G1356" i="1"/>
  <c r="F1359" i="1"/>
  <c r="F1360" i="1"/>
  <c r="G1360" i="1"/>
  <c r="F1361" i="1"/>
  <c r="G1361" i="1" s="1"/>
  <c r="F1362" i="1"/>
  <c r="G1362" i="1"/>
  <c r="F1363" i="1"/>
  <c r="G1363" i="1" s="1"/>
  <c r="F1364" i="1"/>
  <c r="G1364" i="1"/>
  <c r="F1367" i="1"/>
  <c r="F1368" i="1"/>
  <c r="G1368" i="1"/>
  <c r="F1371" i="1"/>
  <c r="G1371" i="1" s="1"/>
  <c r="F1373" i="1"/>
  <c r="G1373" i="1"/>
  <c r="C1373" i="1"/>
  <c r="D1373" i="1" s="1"/>
  <c r="C1371" i="1"/>
  <c r="D1371" i="1"/>
  <c r="C1368" i="1"/>
  <c r="C1110" i="1" s="1"/>
  <c r="I1368" i="1"/>
  <c r="J1368" i="1" s="1"/>
  <c r="C1367" i="1"/>
  <c r="C1360" i="1"/>
  <c r="C1361" i="1"/>
  <c r="C1362" i="1"/>
  <c r="I1362" i="1"/>
  <c r="J1362" i="1" s="1"/>
  <c r="C1363" i="1"/>
  <c r="C1364" i="1"/>
  <c r="C1359" i="1"/>
  <c r="I1359" i="1" s="1"/>
  <c r="J1359" i="1" s="1"/>
  <c r="C1349" i="1"/>
  <c r="I1349" i="1" s="1"/>
  <c r="J1349" i="1" s="1"/>
  <c r="C1350" i="1"/>
  <c r="I1350" i="1"/>
  <c r="C1351" i="1"/>
  <c r="C1352" i="1"/>
  <c r="D1352" i="1"/>
  <c r="C1353" i="1"/>
  <c r="C1354" i="1"/>
  <c r="I1354" i="1"/>
  <c r="C1355" i="1"/>
  <c r="I1355" i="1" s="1"/>
  <c r="C1356" i="1"/>
  <c r="D1356" i="1"/>
  <c r="C1348" i="1"/>
  <c r="I1348" i="1" s="1"/>
  <c r="J1348" i="1" s="1"/>
  <c r="C1345" i="1"/>
  <c r="I1345" i="1"/>
  <c r="C1346" i="1"/>
  <c r="C1347" i="1"/>
  <c r="C1344" i="1"/>
  <c r="C1338" i="1"/>
  <c r="C1339" i="1"/>
  <c r="C1340" i="1"/>
  <c r="C1341" i="1"/>
  <c r="C1337" i="1"/>
  <c r="D1337" i="1" s="1"/>
  <c r="I1337" i="1"/>
  <c r="J1337" i="1" s="1"/>
  <c r="C1329" i="1"/>
  <c r="C1330" i="1"/>
  <c r="D1330" i="1"/>
  <c r="C1331" i="1"/>
  <c r="C1332" i="1"/>
  <c r="D1332" i="1"/>
  <c r="C1333" i="1"/>
  <c r="D1333" i="1" s="1"/>
  <c r="C1334" i="1"/>
  <c r="C1328" i="1"/>
  <c r="I1328" i="1" s="1"/>
  <c r="J1328" i="1" s="1"/>
  <c r="C1324" i="1"/>
  <c r="C1325" i="1"/>
  <c r="I1325" i="1"/>
  <c r="J1325" i="1" s="1"/>
  <c r="C1323" i="1"/>
  <c r="C1322" i="1"/>
  <c r="I1322" i="1"/>
  <c r="J1322" i="1" s="1"/>
  <c r="C1321" i="1"/>
  <c r="C1314" i="1"/>
  <c r="C1315" i="1"/>
  <c r="I1315" i="1"/>
  <c r="J1315" i="1" s="1"/>
  <c r="C1316" i="1"/>
  <c r="I1316" i="1"/>
  <c r="C1317" i="1"/>
  <c r="D1317" i="1" s="1"/>
  <c r="C1318" i="1"/>
  <c r="D1318" i="1" s="1"/>
  <c r="C1313" i="1"/>
  <c r="C1308" i="1"/>
  <c r="I1308" i="1"/>
  <c r="J1308" i="1" s="1"/>
  <c r="C1309" i="1"/>
  <c r="C1310" i="1"/>
  <c r="D1310" i="1" s="1"/>
  <c r="C1307" i="1"/>
  <c r="C1302" i="1"/>
  <c r="I1302" i="1" s="1"/>
  <c r="J1302" i="1" s="1"/>
  <c r="C1303" i="1"/>
  <c r="C1304" i="1"/>
  <c r="D1304" i="1" s="1"/>
  <c r="I1304" i="1"/>
  <c r="J1304" i="1" s="1"/>
  <c r="C1301" i="1"/>
  <c r="C1297" i="1"/>
  <c r="D1297" i="1" s="1"/>
  <c r="C1298" i="1"/>
  <c r="C1299" i="1"/>
  <c r="D1299" i="1"/>
  <c r="C1300" i="1"/>
  <c r="I1300" i="1" s="1"/>
  <c r="J1300" i="1" s="1"/>
  <c r="C1296" i="1"/>
  <c r="I1296" i="1"/>
  <c r="J1296" i="1" s="1"/>
  <c r="F1210" i="1"/>
  <c r="F1211" i="1"/>
  <c r="G1211" i="1" s="1"/>
  <c r="F1212" i="1"/>
  <c r="G1212" i="1"/>
  <c r="F1213" i="1"/>
  <c r="G1213" i="1" s="1"/>
  <c r="F1214" i="1"/>
  <c r="F1215" i="1"/>
  <c r="G1215" i="1" s="1"/>
  <c r="F1216" i="1"/>
  <c r="F1044" i="1" s="1"/>
  <c r="G1216" i="1"/>
  <c r="F1217" i="1"/>
  <c r="G1217" i="1" s="1"/>
  <c r="F1218" i="1"/>
  <c r="G1218" i="1"/>
  <c r="F1221" i="1"/>
  <c r="F1222" i="1"/>
  <c r="G1222" i="1"/>
  <c r="F1223" i="1"/>
  <c r="F1224" i="1"/>
  <c r="G1224" i="1"/>
  <c r="F1227" i="1"/>
  <c r="F1228" i="1"/>
  <c r="G1228" i="1"/>
  <c r="F1229" i="1"/>
  <c r="G1229" i="1" s="1"/>
  <c r="F1230" i="1"/>
  <c r="G1230" i="1"/>
  <c r="F1231" i="1"/>
  <c r="F1232" i="1"/>
  <c r="G1232" i="1"/>
  <c r="F1235" i="1"/>
  <c r="F1236" i="1"/>
  <c r="G1236" i="1"/>
  <c r="F1237" i="1"/>
  <c r="G1237" i="1" s="1"/>
  <c r="F1238" i="1"/>
  <c r="G1238" i="1"/>
  <c r="F1239" i="1"/>
  <c r="F1242" i="1"/>
  <c r="G1242" i="1"/>
  <c r="F1243" i="1"/>
  <c r="F1244" i="1"/>
  <c r="G1244" i="1"/>
  <c r="F1245" i="1"/>
  <c r="F1246" i="1"/>
  <c r="G1246" i="1"/>
  <c r="F1247" i="1"/>
  <c r="F1248" i="1"/>
  <c r="G1248" i="1"/>
  <c r="F1251" i="1"/>
  <c r="I1251" i="1" s="1"/>
  <c r="J1251" i="1" s="1"/>
  <c r="F1252" i="1"/>
  <c r="G1252" i="1"/>
  <c r="F1253" i="1"/>
  <c r="F1254" i="1"/>
  <c r="G1254" i="1"/>
  <c r="F1255" i="1"/>
  <c r="G1255" i="1" s="1"/>
  <c r="F1258" i="1"/>
  <c r="G1258" i="1"/>
  <c r="F1259" i="1"/>
  <c r="F1260" i="1"/>
  <c r="G1260" i="1"/>
  <c r="F1261" i="1"/>
  <c r="F1262" i="1"/>
  <c r="G1262" i="1"/>
  <c r="F1263" i="1"/>
  <c r="G1263" i="1" s="1"/>
  <c r="F1264" i="1"/>
  <c r="G1264" i="1"/>
  <c r="F1265" i="1"/>
  <c r="F1266" i="1"/>
  <c r="G1266" i="1"/>
  <c r="F1267" i="1"/>
  <c r="G1267" i="1" s="1"/>
  <c r="F1268" i="1"/>
  <c r="G1268" i="1"/>
  <c r="F1269" i="1"/>
  <c r="F1270" i="1"/>
  <c r="G1270" i="1"/>
  <c r="F1273" i="1"/>
  <c r="G1273" i="1" s="1"/>
  <c r="F1274" i="1"/>
  <c r="G1274" i="1"/>
  <c r="F1275" i="1"/>
  <c r="F1276" i="1"/>
  <c r="G1276" i="1"/>
  <c r="F1277" i="1"/>
  <c r="F1278" i="1"/>
  <c r="G1278" i="1"/>
  <c r="F1281" i="1"/>
  <c r="F1282" i="1"/>
  <c r="F1285" i="1"/>
  <c r="G1285" i="1"/>
  <c r="F1287" i="1"/>
  <c r="C1287" i="1"/>
  <c r="C1285" i="1"/>
  <c r="D1285" i="1"/>
  <c r="C1282" i="1"/>
  <c r="C1281" i="1"/>
  <c r="D1281" i="1" s="1"/>
  <c r="C1274" i="1"/>
  <c r="C1275" i="1"/>
  <c r="D1275" i="1"/>
  <c r="C1276" i="1"/>
  <c r="D1276" i="1" s="1"/>
  <c r="I1276" i="1"/>
  <c r="C1277" i="1"/>
  <c r="C1278" i="1"/>
  <c r="C1273" i="1"/>
  <c r="C1263" i="1"/>
  <c r="C1264" i="1"/>
  <c r="I1264" i="1"/>
  <c r="J1264" i="1" s="1"/>
  <c r="C1265" i="1"/>
  <c r="C1266" i="1"/>
  <c r="I1266" i="1"/>
  <c r="J1266" i="1" s="1"/>
  <c r="C1267" i="1"/>
  <c r="C1268" i="1"/>
  <c r="D1268" i="1"/>
  <c r="C1269" i="1"/>
  <c r="C1270" i="1"/>
  <c r="I1270" i="1"/>
  <c r="J1270" i="1" s="1"/>
  <c r="C1262" i="1"/>
  <c r="I1262" i="1" s="1"/>
  <c r="C1259" i="1"/>
  <c r="C1260" i="1"/>
  <c r="C1261" i="1"/>
  <c r="D1261" i="1" s="1"/>
  <c r="C1258" i="1"/>
  <c r="I1258" i="1"/>
  <c r="C1252" i="1"/>
  <c r="C1253" i="1"/>
  <c r="C1254" i="1"/>
  <c r="D1254" i="1"/>
  <c r="C1255" i="1"/>
  <c r="C1251" i="1"/>
  <c r="D1251" i="1"/>
  <c r="C1243" i="1"/>
  <c r="C1244" i="1"/>
  <c r="D1244" i="1"/>
  <c r="C1245" i="1"/>
  <c r="D1245" i="1" s="1"/>
  <c r="C1246" i="1"/>
  <c r="C1074" i="1" s="1"/>
  <c r="C42" i="1" s="1"/>
  <c r="C1247" i="1"/>
  <c r="D1247" i="1"/>
  <c r="C1248" i="1"/>
  <c r="I1248" i="1" s="1"/>
  <c r="J1248" i="1" s="1"/>
  <c r="D1248" i="1"/>
  <c r="C1242" i="1"/>
  <c r="I1242" i="1"/>
  <c r="C1238" i="1"/>
  <c r="D1238" i="1" s="1"/>
  <c r="I1238" i="1"/>
  <c r="J1238" i="1" s="1"/>
  <c r="C1239" i="1"/>
  <c r="C1237" i="1"/>
  <c r="C1236" i="1"/>
  <c r="C1235" i="1"/>
  <c r="C1228" i="1"/>
  <c r="C1229" i="1"/>
  <c r="C1230" i="1"/>
  <c r="I1230" i="1"/>
  <c r="J1230" i="1" s="1"/>
  <c r="C1231" i="1"/>
  <c r="C1232" i="1"/>
  <c r="C1227" i="1"/>
  <c r="C1222" i="1"/>
  <c r="C1223" i="1"/>
  <c r="D1223" i="1" s="1"/>
  <c r="C1224" i="1"/>
  <c r="C1221" i="1"/>
  <c r="C1216" i="1"/>
  <c r="C1217" i="1"/>
  <c r="C1218" i="1"/>
  <c r="D1218" i="1"/>
  <c r="C1215" i="1"/>
  <c r="C1211" i="1"/>
  <c r="C1212" i="1"/>
  <c r="C1213" i="1"/>
  <c r="D1213" i="1" s="1"/>
  <c r="I1213" i="1"/>
  <c r="J1213" i="1" s="1"/>
  <c r="C1214" i="1"/>
  <c r="C1210" i="1"/>
  <c r="F1124" i="1"/>
  <c r="F1125" i="1"/>
  <c r="F1126" i="1"/>
  <c r="F1127" i="1"/>
  <c r="F1128" i="1"/>
  <c r="F1129" i="1"/>
  <c r="F1130" i="1"/>
  <c r="F1131" i="1"/>
  <c r="F1132" i="1"/>
  <c r="G1132" i="1" s="1"/>
  <c r="F1135" i="1"/>
  <c r="F1136" i="1"/>
  <c r="F1137" i="1"/>
  <c r="F1139" i="1" s="1"/>
  <c r="G1139" i="1" s="1"/>
  <c r="F1138" i="1"/>
  <c r="F1141" i="1"/>
  <c r="F1142" i="1"/>
  <c r="F1143" i="1"/>
  <c r="G1143" i="1" s="1"/>
  <c r="F1144" i="1"/>
  <c r="F1058" i="1" s="1"/>
  <c r="G1058" i="1" s="1"/>
  <c r="F1145" i="1"/>
  <c r="F1146" i="1"/>
  <c r="F1149" i="1"/>
  <c r="F1150" i="1"/>
  <c r="F1151" i="1"/>
  <c r="F1152" i="1"/>
  <c r="F1153" i="1"/>
  <c r="G1153" i="1" s="1"/>
  <c r="F1156" i="1"/>
  <c r="F1157" i="1"/>
  <c r="F1158" i="1"/>
  <c r="F1159" i="1"/>
  <c r="F1160" i="1"/>
  <c r="F1161" i="1"/>
  <c r="F1162" i="1"/>
  <c r="F1165" i="1"/>
  <c r="F1166" i="1"/>
  <c r="F1167" i="1"/>
  <c r="F1168" i="1"/>
  <c r="F1169" i="1"/>
  <c r="F1172" i="1"/>
  <c r="F1173" i="1"/>
  <c r="F1174" i="1"/>
  <c r="G1174" i="1" s="1"/>
  <c r="F1175" i="1"/>
  <c r="F1176" i="1"/>
  <c r="F1090" i="1" s="1"/>
  <c r="G1090" i="1" s="1"/>
  <c r="F1177" i="1"/>
  <c r="F1178" i="1"/>
  <c r="F1179" i="1"/>
  <c r="F1180" i="1"/>
  <c r="F1181" i="1"/>
  <c r="F1182" i="1"/>
  <c r="F1183" i="1"/>
  <c r="F1184" i="1"/>
  <c r="F1187" i="1"/>
  <c r="F1188" i="1"/>
  <c r="F1189" i="1"/>
  <c r="F1190" i="1"/>
  <c r="G1190" i="1"/>
  <c r="F1191" i="1"/>
  <c r="F1192" i="1"/>
  <c r="F1195" i="1"/>
  <c r="F1196" i="1"/>
  <c r="F1199" i="1"/>
  <c r="F1201" i="1"/>
  <c r="C1201" i="1"/>
  <c r="C1199" i="1"/>
  <c r="C1196" i="1"/>
  <c r="C1195" i="1"/>
  <c r="D1195" i="1" s="1"/>
  <c r="C1188" i="1"/>
  <c r="C1189" i="1"/>
  <c r="D1189" i="1"/>
  <c r="C1190" i="1"/>
  <c r="C1191" i="1"/>
  <c r="C1192" i="1"/>
  <c r="C1187" i="1"/>
  <c r="C1177" i="1"/>
  <c r="D1177" i="1"/>
  <c r="C1178" i="1"/>
  <c r="C1179" i="1"/>
  <c r="C1180" i="1"/>
  <c r="C1181" i="1"/>
  <c r="C1182" i="1"/>
  <c r="C1183" i="1"/>
  <c r="D1183" i="1"/>
  <c r="C1184" i="1"/>
  <c r="C1176" i="1"/>
  <c r="C1173" i="1"/>
  <c r="C1174" i="1"/>
  <c r="C1175" i="1"/>
  <c r="D1175" i="1"/>
  <c r="C1172" i="1"/>
  <c r="C1166" i="1"/>
  <c r="C1167" i="1"/>
  <c r="C1168" i="1"/>
  <c r="I1168" i="1" s="1"/>
  <c r="J1168" i="1" s="1"/>
  <c r="C1169" i="1"/>
  <c r="I1169" i="1" s="1"/>
  <c r="C1165" i="1"/>
  <c r="C1157" i="1"/>
  <c r="C1158" i="1"/>
  <c r="C1159" i="1"/>
  <c r="C1160" i="1"/>
  <c r="C1161" i="1"/>
  <c r="C1162" i="1"/>
  <c r="D1162" i="1"/>
  <c r="C1156" i="1"/>
  <c r="I1156" i="1"/>
  <c r="C1152" i="1"/>
  <c r="C1153" i="1"/>
  <c r="D1153" i="1" s="1"/>
  <c r="C1151" i="1"/>
  <c r="I1151" i="1" s="1"/>
  <c r="J1151" i="1" s="1"/>
  <c r="C1150" i="1"/>
  <c r="C1149" i="1"/>
  <c r="C1142" i="1"/>
  <c r="C1143" i="1"/>
  <c r="D1143" i="1"/>
  <c r="C1144" i="1"/>
  <c r="C1145" i="1"/>
  <c r="C1146" i="1"/>
  <c r="C1141" i="1"/>
  <c r="D1141" i="1"/>
  <c r="C1136" i="1"/>
  <c r="C1137" i="1"/>
  <c r="C1138" i="1"/>
  <c r="C1135" i="1"/>
  <c r="D1135" i="1"/>
  <c r="C1130" i="1"/>
  <c r="C1131" i="1"/>
  <c r="C1132" i="1"/>
  <c r="D1132" i="1" s="1"/>
  <c r="C1129" i="1"/>
  <c r="C1125" i="1"/>
  <c r="I1125" i="1" s="1"/>
  <c r="J1125" i="1" s="1"/>
  <c r="C1126" i="1"/>
  <c r="C1127" i="1"/>
  <c r="C1128" i="1"/>
  <c r="I1128" i="1" s="1"/>
  <c r="C1124" i="1"/>
  <c r="F952" i="1"/>
  <c r="G952" i="1"/>
  <c r="F953" i="1"/>
  <c r="G953" i="1"/>
  <c r="F954" i="1"/>
  <c r="F956" i="1"/>
  <c r="G956" i="1"/>
  <c r="F957" i="1"/>
  <c r="G957" i="1"/>
  <c r="F958" i="1"/>
  <c r="G958" i="1"/>
  <c r="F959" i="1"/>
  <c r="G959" i="1"/>
  <c r="F960" i="1"/>
  <c r="G960" i="1"/>
  <c r="F963" i="1"/>
  <c r="G963" i="1"/>
  <c r="F964" i="1"/>
  <c r="G964" i="1"/>
  <c r="F965" i="1"/>
  <c r="G965" i="1"/>
  <c r="F966" i="1"/>
  <c r="G966" i="1"/>
  <c r="F969" i="1"/>
  <c r="G969" i="1"/>
  <c r="F970" i="1"/>
  <c r="G970" i="1"/>
  <c r="F972" i="1"/>
  <c r="G972" i="1"/>
  <c r="F973" i="1"/>
  <c r="G973" i="1"/>
  <c r="F974" i="1"/>
  <c r="G974" i="1"/>
  <c r="G977" i="1"/>
  <c r="F978" i="1"/>
  <c r="G978" i="1"/>
  <c r="F979" i="1"/>
  <c r="G979" i="1"/>
  <c r="F980" i="1"/>
  <c r="G980" i="1"/>
  <c r="F981" i="1"/>
  <c r="G981" i="1"/>
  <c r="F984" i="1"/>
  <c r="G984" i="1"/>
  <c r="F985" i="1"/>
  <c r="G985" i="1"/>
  <c r="F986" i="1"/>
  <c r="G986" i="1"/>
  <c r="F988" i="1"/>
  <c r="G988" i="1"/>
  <c r="F989" i="1"/>
  <c r="G989" i="1"/>
  <c r="F990" i="1"/>
  <c r="G990" i="1"/>
  <c r="F993" i="1"/>
  <c r="G993" i="1"/>
  <c r="F994" i="1"/>
  <c r="G994" i="1"/>
  <c r="F995" i="1"/>
  <c r="G995" i="1"/>
  <c r="F996" i="1"/>
  <c r="G996" i="1"/>
  <c r="F997" i="1"/>
  <c r="G997" i="1"/>
  <c r="F1000" i="1"/>
  <c r="G1000" i="1"/>
  <c r="F1001" i="1"/>
  <c r="G1001" i="1"/>
  <c r="F1002" i="1"/>
  <c r="G1002" i="1"/>
  <c r="F1004" i="1"/>
  <c r="G1004" i="1"/>
  <c r="F1005" i="1"/>
  <c r="G1005" i="1"/>
  <c r="F1006" i="1"/>
  <c r="G1006" i="1"/>
  <c r="F1007" i="1"/>
  <c r="G1007" i="1"/>
  <c r="F1008" i="1"/>
  <c r="G1008" i="1"/>
  <c r="F1009" i="1"/>
  <c r="G1009" i="1"/>
  <c r="F1010" i="1"/>
  <c r="G1010" i="1"/>
  <c r="F1012" i="1"/>
  <c r="G1012" i="1"/>
  <c r="F1015" i="1"/>
  <c r="G1015" i="1"/>
  <c r="F1016" i="1"/>
  <c r="G1016" i="1"/>
  <c r="G1017" i="1"/>
  <c r="F1018" i="1"/>
  <c r="G1018" i="1"/>
  <c r="F1019" i="1"/>
  <c r="G1019" i="1"/>
  <c r="F1020" i="1"/>
  <c r="G1020" i="1"/>
  <c r="F1024" i="1"/>
  <c r="G1024" i="1"/>
  <c r="F1027" i="1"/>
  <c r="G1027" i="1"/>
  <c r="F1029" i="1"/>
  <c r="C1029" i="1"/>
  <c r="I1029" i="1"/>
  <c r="C1027" i="1"/>
  <c r="I1027" i="1"/>
  <c r="I1024" i="1"/>
  <c r="C1016" i="1"/>
  <c r="I1016" i="1"/>
  <c r="C1018" i="1"/>
  <c r="I1018" i="1"/>
  <c r="C1019" i="1"/>
  <c r="C1020" i="1"/>
  <c r="I1020" i="1"/>
  <c r="C1015" i="1"/>
  <c r="C1005" i="1"/>
  <c r="I1005" i="1"/>
  <c r="C1006" i="1"/>
  <c r="D1006" i="1"/>
  <c r="C1007" i="1"/>
  <c r="I1007" i="1"/>
  <c r="C1008" i="1"/>
  <c r="I1008" i="1"/>
  <c r="C1009" i="1"/>
  <c r="I1009" i="1"/>
  <c r="C1010" i="1"/>
  <c r="I1010" i="1"/>
  <c r="C1011" i="1"/>
  <c r="D1011" i="1"/>
  <c r="C1012" i="1"/>
  <c r="I1012" i="1"/>
  <c r="C1004" i="1"/>
  <c r="I1004" i="1"/>
  <c r="C1001" i="1"/>
  <c r="D1001" i="1"/>
  <c r="C1002" i="1"/>
  <c r="I1002" i="1"/>
  <c r="C1003" i="1"/>
  <c r="I1003" i="1"/>
  <c r="C1000" i="1"/>
  <c r="D1000" i="1"/>
  <c r="C994" i="1"/>
  <c r="C995" i="1"/>
  <c r="I995" i="1"/>
  <c r="C996" i="1"/>
  <c r="C997" i="1"/>
  <c r="I997" i="1"/>
  <c r="C993" i="1"/>
  <c r="I993" i="1"/>
  <c r="C985" i="1"/>
  <c r="C986" i="1"/>
  <c r="C987" i="1"/>
  <c r="I987" i="1"/>
  <c r="C988" i="1"/>
  <c r="D988" i="1"/>
  <c r="C989" i="1"/>
  <c r="D989" i="1"/>
  <c r="C990" i="1"/>
  <c r="D987" i="1"/>
  <c r="C984" i="1"/>
  <c r="C980" i="1"/>
  <c r="I980" i="1"/>
  <c r="C981" i="1"/>
  <c r="I981" i="1"/>
  <c r="C979" i="1"/>
  <c r="I979" i="1"/>
  <c r="C978" i="1"/>
  <c r="D978" i="1"/>
  <c r="C970" i="1"/>
  <c r="I970" i="1"/>
  <c r="C971" i="1"/>
  <c r="I971" i="1"/>
  <c r="C972" i="1"/>
  <c r="D972" i="1"/>
  <c r="C973" i="1"/>
  <c r="C974" i="1"/>
  <c r="I974" i="1"/>
  <c r="C969" i="1"/>
  <c r="D969" i="1"/>
  <c r="C964" i="1"/>
  <c r="D964" i="1"/>
  <c r="C965" i="1"/>
  <c r="I965" i="1"/>
  <c r="C966" i="1"/>
  <c r="I966" i="1"/>
  <c r="C963" i="1"/>
  <c r="D963" i="1"/>
  <c r="C958" i="1"/>
  <c r="I958" i="1"/>
  <c r="C959" i="1"/>
  <c r="I959" i="1"/>
  <c r="C960" i="1"/>
  <c r="D960" i="1"/>
  <c r="C957" i="1"/>
  <c r="I957" i="1"/>
  <c r="C953" i="1"/>
  <c r="D953" i="1"/>
  <c r="C954" i="1"/>
  <c r="C955" i="1"/>
  <c r="I955" i="1"/>
  <c r="C956" i="1"/>
  <c r="I956" i="1"/>
  <c r="C952" i="1"/>
  <c r="F866" i="1"/>
  <c r="G866" i="1"/>
  <c r="F867" i="1"/>
  <c r="G867" i="1"/>
  <c r="F868" i="1"/>
  <c r="G868" i="1"/>
  <c r="F869" i="1"/>
  <c r="G869" i="1"/>
  <c r="F870" i="1"/>
  <c r="G870" i="1"/>
  <c r="F871" i="1"/>
  <c r="G871" i="1"/>
  <c r="F872" i="1"/>
  <c r="G872" i="1"/>
  <c r="F874" i="1"/>
  <c r="G874" i="1"/>
  <c r="F877" i="1"/>
  <c r="G877" i="1"/>
  <c r="F878" i="1"/>
  <c r="G878" i="1"/>
  <c r="F879" i="1"/>
  <c r="G879" i="1"/>
  <c r="F880" i="1"/>
  <c r="G880" i="1"/>
  <c r="F883" i="1"/>
  <c r="G883" i="1"/>
  <c r="F884" i="1"/>
  <c r="F885" i="1"/>
  <c r="G885" i="1"/>
  <c r="F886" i="1"/>
  <c r="G886" i="1"/>
  <c r="F887" i="1"/>
  <c r="G887" i="1"/>
  <c r="F888" i="1"/>
  <c r="G888" i="1"/>
  <c r="F891" i="1"/>
  <c r="G891" i="1"/>
  <c r="F892" i="1"/>
  <c r="G892" i="1"/>
  <c r="F893" i="1"/>
  <c r="G893" i="1"/>
  <c r="F894" i="1"/>
  <c r="G894" i="1"/>
  <c r="F895" i="1"/>
  <c r="G895" i="1"/>
  <c r="F898" i="1"/>
  <c r="G898" i="1"/>
  <c r="F899" i="1"/>
  <c r="G899" i="1"/>
  <c r="F900" i="1"/>
  <c r="G900" i="1"/>
  <c r="F901" i="1"/>
  <c r="G901" i="1"/>
  <c r="F902" i="1"/>
  <c r="G902" i="1"/>
  <c r="F903" i="1"/>
  <c r="G903" i="1"/>
  <c r="F904" i="1"/>
  <c r="G904" i="1"/>
  <c r="F907" i="1"/>
  <c r="G907" i="1"/>
  <c r="F908" i="1"/>
  <c r="G908" i="1"/>
  <c r="F909" i="1"/>
  <c r="G909" i="1"/>
  <c r="F910" i="1"/>
  <c r="G910" i="1"/>
  <c r="F911" i="1"/>
  <c r="G911" i="1"/>
  <c r="F914" i="1"/>
  <c r="G914" i="1"/>
  <c r="F915" i="1"/>
  <c r="G915" i="1"/>
  <c r="F916" i="1"/>
  <c r="G916" i="1"/>
  <c r="F917" i="1"/>
  <c r="G917" i="1"/>
  <c r="F918" i="1"/>
  <c r="G918" i="1"/>
  <c r="F919" i="1"/>
  <c r="G919" i="1"/>
  <c r="F920" i="1"/>
  <c r="G920" i="1"/>
  <c r="F921" i="1"/>
  <c r="G921" i="1"/>
  <c r="F922" i="1"/>
  <c r="G922" i="1"/>
  <c r="F923" i="1"/>
  <c r="G923" i="1"/>
  <c r="F924" i="1"/>
  <c r="G924" i="1"/>
  <c r="F925" i="1"/>
  <c r="G925" i="1"/>
  <c r="F926" i="1"/>
  <c r="G926" i="1"/>
  <c r="F929" i="1"/>
  <c r="G929" i="1"/>
  <c r="F930" i="1"/>
  <c r="G930" i="1"/>
  <c r="F931" i="1"/>
  <c r="G931" i="1"/>
  <c r="F932" i="1"/>
  <c r="G932" i="1"/>
  <c r="F933" i="1"/>
  <c r="G933" i="1"/>
  <c r="G934" i="1"/>
  <c r="F937" i="1"/>
  <c r="F938" i="1"/>
  <c r="G938" i="1"/>
  <c r="F941" i="1"/>
  <c r="G941" i="1"/>
  <c r="F943" i="1"/>
  <c r="G943" i="1"/>
  <c r="C943" i="1"/>
  <c r="I943" i="1"/>
  <c r="C941" i="1"/>
  <c r="I941" i="1"/>
  <c r="I937" i="1"/>
  <c r="C930" i="1"/>
  <c r="I930" i="1"/>
  <c r="C931" i="1"/>
  <c r="I931" i="1"/>
  <c r="C932" i="1"/>
  <c r="C933" i="1"/>
  <c r="C929" i="1"/>
  <c r="I929" i="1"/>
  <c r="C919" i="1"/>
  <c r="D919" i="1"/>
  <c r="C920" i="1"/>
  <c r="I920" i="1"/>
  <c r="C921" i="1"/>
  <c r="I921" i="1"/>
  <c r="C922" i="1"/>
  <c r="D922" i="1"/>
  <c r="C923" i="1"/>
  <c r="D923" i="1"/>
  <c r="C924" i="1"/>
  <c r="I924" i="1"/>
  <c r="C925" i="1"/>
  <c r="I925" i="1"/>
  <c r="C926" i="1"/>
  <c r="D926" i="1"/>
  <c r="C918" i="1"/>
  <c r="C915" i="1"/>
  <c r="I915" i="1"/>
  <c r="C916" i="1"/>
  <c r="I916" i="1"/>
  <c r="C917" i="1"/>
  <c r="D917" i="1"/>
  <c r="C914" i="1"/>
  <c r="C908" i="1"/>
  <c r="I908" i="1"/>
  <c r="C909" i="1"/>
  <c r="I909" i="1"/>
  <c r="C910" i="1"/>
  <c r="D910" i="1"/>
  <c r="C911" i="1"/>
  <c r="I911" i="1"/>
  <c r="C907" i="1"/>
  <c r="I907" i="1"/>
  <c r="C899" i="1"/>
  <c r="D899" i="1"/>
  <c r="C900" i="1"/>
  <c r="I900" i="1"/>
  <c r="C901" i="1"/>
  <c r="D901" i="1"/>
  <c r="C902" i="1"/>
  <c r="C903" i="1"/>
  <c r="I903" i="1"/>
  <c r="C904" i="1"/>
  <c r="I904" i="1"/>
  <c r="C898" i="1"/>
  <c r="C894" i="1"/>
  <c r="I894" i="1"/>
  <c r="C895" i="1"/>
  <c r="I895" i="1"/>
  <c r="C893" i="1"/>
  <c r="I893" i="1"/>
  <c r="C892" i="1"/>
  <c r="C891" i="1"/>
  <c r="I891" i="1"/>
  <c r="C884" i="1"/>
  <c r="I884" i="1"/>
  <c r="C885" i="1"/>
  <c r="D885" i="1"/>
  <c r="C886" i="1"/>
  <c r="C887" i="1"/>
  <c r="D887" i="1"/>
  <c r="C888" i="1"/>
  <c r="I888" i="1"/>
  <c r="C883" i="1"/>
  <c r="I883" i="1"/>
  <c r="C878" i="1"/>
  <c r="I878" i="1"/>
  <c r="C879" i="1"/>
  <c r="I879" i="1"/>
  <c r="C880" i="1"/>
  <c r="D880" i="1"/>
  <c r="C877" i="1"/>
  <c r="I877" i="1"/>
  <c r="C872" i="1"/>
  <c r="I872" i="1"/>
  <c r="C873" i="1"/>
  <c r="I873" i="1"/>
  <c r="C874" i="1"/>
  <c r="C871" i="1"/>
  <c r="D871" i="1"/>
  <c r="C867" i="1"/>
  <c r="I867" i="1"/>
  <c r="C868" i="1"/>
  <c r="I868" i="1"/>
  <c r="C869" i="1"/>
  <c r="I869" i="1"/>
  <c r="C870" i="1"/>
  <c r="I870" i="1"/>
  <c r="C866" i="1"/>
  <c r="F780" i="1"/>
  <c r="G780" i="1"/>
  <c r="F781" i="1"/>
  <c r="G781" i="1"/>
  <c r="F782" i="1"/>
  <c r="G782" i="1"/>
  <c r="F783" i="1"/>
  <c r="G783" i="1"/>
  <c r="F785" i="1"/>
  <c r="G785" i="1"/>
  <c r="F786" i="1"/>
  <c r="G786" i="1"/>
  <c r="F787" i="1"/>
  <c r="G787" i="1"/>
  <c r="F788" i="1"/>
  <c r="G788" i="1"/>
  <c r="F791" i="1"/>
  <c r="G791" i="1"/>
  <c r="F792" i="1"/>
  <c r="G792" i="1"/>
  <c r="F793" i="1"/>
  <c r="G793" i="1"/>
  <c r="G794" i="1"/>
  <c r="F797" i="1"/>
  <c r="G797" i="1"/>
  <c r="F798" i="1"/>
  <c r="G798" i="1"/>
  <c r="F799" i="1"/>
  <c r="G799" i="1"/>
  <c r="F800" i="1"/>
  <c r="G800" i="1"/>
  <c r="F801" i="1"/>
  <c r="G801" i="1"/>
  <c r="F802" i="1"/>
  <c r="G802" i="1"/>
  <c r="F805" i="1"/>
  <c r="G805" i="1"/>
  <c r="F806" i="1"/>
  <c r="G806" i="1"/>
  <c r="F807" i="1"/>
  <c r="G807" i="1"/>
  <c r="F808" i="1"/>
  <c r="G808" i="1"/>
  <c r="F809" i="1"/>
  <c r="F812" i="1"/>
  <c r="G812" i="1"/>
  <c r="F813" i="1"/>
  <c r="G813" i="1"/>
  <c r="F814" i="1"/>
  <c r="G814" i="1"/>
  <c r="F815" i="1"/>
  <c r="G815" i="1"/>
  <c r="F816" i="1"/>
  <c r="G816" i="1"/>
  <c r="F817" i="1"/>
  <c r="G817" i="1"/>
  <c r="F818" i="1"/>
  <c r="F821" i="1"/>
  <c r="G821" i="1"/>
  <c r="F822" i="1"/>
  <c r="G822" i="1"/>
  <c r="F823" i="1"/>
  <c r="G823" i="1"/>
  <c r="F824" i="1"/>
  <c r="G824" i="1"/>
  <c r="F825" i="1"/>
  <c r="G825" i="1"/>
  <c r="F828" i="1"/>
  <c r="G828" i="1"/>
  <c r="F829" i="1"/>
  <c r="G829" i="1"/>
  <c r="F830" i="1"/>
  <c r="G830" i="1"/>
  <c r="F831" i="1"/>
  <c r="G831" i="1"/>
  <c r="F832" i="1"/>
  <c r="G832" i="1"/>
  <c r="F833" i="1"/>
  <c r="G833" i="1"/>
  <c r="F834" i="1"/>
  <c r="G834" i="1"/>
  <c r="F835" i="1"/>
  <c r="F836" i="1"/>
  <c r="G836" i="1"/>
  <c r="F837" i="1"/>
  <c r="G837" i="1"/>
  <c r="F838" i="1"/>
  <c r="G838" i="1"/>
  <c r="F839" i="1"/>
  <c r="G839" i="1"/>
  <c r="F840" i="1"/>
  <c r="G840" i="1"/>
  <c r="F843" i="1"/>
  <c r="G843" i="1"/>
  <c r="F844" i="1"/>
  <c r="G844" i="1"/>
  <c r="F845" i="1"/>
  <c r="F846" i="1"/>
  <c r="G846" i="1"/>
  <c r="F847" i="1"/>
  <c r="G847" i="1"/>
  <c r="F848" i="1"/>
  <c r="G848" i="1"/>
  <c r="F851" i="1"/>
  <c r="G851" i="1"/>
  <c r="F852" i="1"/>
  <c r="G852" i="1"/>
  <c r="F855" i="1"/>
  <c r="G855" i="1"/>
  <c r="F857" i="1"/>
  <c r="G857" i="1"/>
  <c r="C857" i="1"/>
  <c r="I857" i="1"/>
  <c r="C855" i="1"/>
  <c r="I855" i="1"/>
  <c r="I852" i="1"/>
  <c r="C844" i="1"/>
  <c r="D844" i="1"/>
  <c r="C845" i="1"/>
  <c r="D845" i="1"/>
  <c r="C846" i="1"/>
  <c r="I846" i="1"/>
  <c r="C847" i="1"/>
  <c r="C848" i="1"/>
  <c r="D848" i="1"/>
  <c r="C843" i="1"/>
  <c r="D843" i="1"/>
  <c r="C833" i="1"/>
  <c r="C834" i="1"/>
  <c r="I834" i="1"/>
  <c r="C835" i="1"/>
  <c r="C836" i="1"/>
  <c r="I836" i="1"/>
  <c r="C837" i="1"/>
  <c r="D837" i="1"/>
  <c r="C838" i="1"/>
  <c r="I838" i="1"/>
  <c r="C839" i="1"/>
  <c r="C840" i="1"/>
  <c r="D840" i="1"/>
  <c r="C832" i="1"/>
  <c r="D832" i="1"/>
  <c r="C829" i="1"/>
  <c r="C830" i="1"/>
  <c r="I830" i="1"/>
  <c r="C831" i="1"/>
  <c r="D831" i="1"/>
  <c r="C828" i="1"/>
  <c r="D828" i="1"/>
  <c r="C822" i="1"/>
  <c r="D822" i="1"/>
  <c r="C823" i="1"/>
  <c r="I823" i="1"/>
  <c r="C824" i="1"/>
  <c r="I824" i="1"/>
  <c r="C825" i="1"/>
  <c r="I825" i="1"/>
  <c r="C821" i="1"/>
  <c r="I821" i="1"/>
  <c r="C813" i="1"/>
  <c r="D813" i="1"/>
  <c r="C814" i="1"/>
  <c r="D814" i="1"/>
  <c r="C815" i="1"/>
  <c r="I815" i="1"/>
  <c r="C816" i="1"/>
  <c r="C817" i="1"/>
  <c r="I817" i="1"/>
  <c r="C818" i="1"/>
  <c r="D818" i="1"/>
  <c r="C812" i="1"/>
  <c r="C808" i="1"/>
  <c r="I808" i="1"/>
  <c r="C809" i="1"/>
  <c r="C807" i="1"/>
  <c r="I807" i="1"/>
  <c r="C806" i="1"/>
  <c r="C805" i="1"/>
  <c r="D805" i="1"/>
  <c r="C798" i="1"/>
  <c r="I798" i="1"/>
  <c r="C799" i="1"/>
  <c r="D799" i="1"/>
  <c r="C800" i="1"/>
  <c r="C801" i="1"/>
  <c r="D801" i="1"/>
  <c r="C802" i="1"/>
  <c r="I802" i="1"/>
  <c r="C797" i="1"/>
  <c r="I797" i="1"/>
  <c r="C792" i="1"/>
  <c r="I792" i="1"/>
  <c r="C793" i="1"/>
  <c r="I793" i="1"/>
  <c r="C791" i="1"/>
  <c r="I791" i="1"/>
  <c r="C786" i="1"/>
  <c r="D786" i="1"/>
  <c r="C787" i="1"/>
  <c r="D787" i="1"/>
  <c r="C788" i="1"/>
  <c r="I788" i="1"/>
  <c r="C785" i="1"/>
  <c r="D785" i="1"/>
  <c r="C781" i="1"/>
  <c r="D781" i="1"/>
  <c r="C782" i="1"/>
  <c r="I782" i="1"/>
  <c r="C783" i="1"/>
  <c r="I783" i="1"/>
  <c r="C784" i="1"/>
  <c r="I784" i="1"/>
  <c r="C780" i="1"/>
  <c r="F694" i="1"/>
  <c r="F695" i="1"/>
  <c r="F696" i="1"/>
  <c r="F697" i="1"/>
  <c r="F698" i="1"/>
  <c r="F699" i="1"/>
  <c r="F700" i="1"/>
  <c r="F701" i="1"/>
  <c r="F702" i="1"/>
  <c r="F705" i="1"/>
  <c r="F706" i="1"/>
  <c r="F707" i="1"/>
  <c r="F708" i="1"/>
  <c r="F711" i="1"/>
  <c r="F712" i="1"/>
  <c r="F713" i="1"/>
  <c r="F714" i="1"/>
  <c r="F715" i="1"/>
  <c r="F716" i="1"/>
  <c r="F719" i="1"/>
  <c r="F720" i="1"/>
  <c r="F721" i="1"/>
  <c r="F722" i="1"/>
  <c r="F723" i="1"/>
  <c r="F726" i="1"/>
  <c r="F727" i="1"/>
  <c r="F728" i="1"/>
  <c r="F729" i="1"/>
  <c r="F730" i="1"/>
  <c r="F731" i="1"/>
  <c r="F732" i="1"/>
  <c r="F735" i="1"/>
  <c r="F736" i="1"/>
  <c r="F737" i="1"/>
  <c r="F738" i="1"/>
  <c r="F739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7" i="1"/>
  <c r="F758" i="1"/>
  <c r="F759" i="1"/>
  <c r="F760" i="1"/>
  <c r="F761" i="1"/>
  <c r="F762" i="1"/>
  <c r="F765" i="1"/>
  <c r="F766" i="1"/>
  <c r="F769" i="1"/>
  <c r="F771" i="1"/>
  <c r="C771" i="1"/>
  <c r="C769" i="1"/>
  <c r="D766" i="1"/>
  <c r="D765" i="1"/>
  <c r="C758" i="1"/>
  <c r="C759" i="1"/>
  <c r="C760" i="1"/>
  <c r="C761" i="1"/>
  <c r="C762" i="1"/>
  <c r="C757" i="1"/>
  <c r="C747" i="1"/>
  <c r="D747" i="1"/>
  <c r="C748" i="1"/>
  <c r="D748" i="1"/>
  <c r="C749" i="1"/>
  <c r="C750" i="1"/>
  <c r="C751" i="1"/>
  <c r="C752" i="1"/>
  <c r="D752" i="1"/>
  <c r="C753" i="1"/>
  <c r="C754" i="1"/>
  <c r="C746" i="1"/>
  <c r="C743" i="1"/>
  <c r="C744" i="1"/>
  <c r="C745" i="1"/>
  <c r="C742" i="1"/>
  <c r="C736" i="1"/>
  <c r="D736" i="1"/>
  <c r="C737" i="1"/>
  <c r="C738" i="1"/>
  <c r="C739" i="1"/>
  <c r="C735" i="1"/>
  <c r="C727" i="1"/>
  <c r="C728" i="1"/>
  <c r="C729" i="1"/>
  <c r="C730" i="1"/>
  <c r="C731" i="1"/>
  <c r="C732" i="1"/>
  <c r="C726" i="1"/>
  <c r="D726" i="1"/>
  <c r="C722" i="1"/>
  <c r="C723" i="1"/>
  <c r="C721" i="1"/>
  <c r="C720" i="1"/>
  <c r="C719" i="1"/>
  <c r="C712" i="1"/>
  <c r="C713" i="1"/>
  <c r="C714" i="1"/>
  <c r="C715" i="1"/>
  <c r="C716" i="1"/>
  <c r="C711" i="1"/>
  <c r="C706" i="1"/>
  <c r="D706" i="1"/>
  <c r="C707" i="1"/>
  <c r="C708" i="1"/>
  <c r="C705" i="1"/>
  <c r="C700" i="1"/>
  <c r="D700" i="1"/>
  <c r="C701" i="1"/>
  <c r="C702" i="1"/>
  <c r="C699" i="1"/>
  <c r="C695" i="1"/>
  <c r="D695" i="1"/>
  <c r="C696" i="1"/>
  <c r="C697" i="1"/>
  <c r="C698" i="1"/>
  <c r="C694" i="1"/>
  <c r="D694" i="1"/>
  <c r="F522" i="1"/>
  <c r="G522" i="1"/>
  <c r="F523" i="1"/>
  <c r="G523" i="1"/>
  <c r="F524" i="1"/>
  <c r="G524" i="1"/>
  <c r="F525" i="1"/>
  <c r="G525" i="1"/>
  <c r="F526" i="1"/>
  <c r="G526" i="1"/>
  <c r="F527" i="1"/>
  <c r="G527" i="1"/>
  <c r="F528" i="1"/>
  <c r="G528" i="1"/>
  <c r="F529" i="1"/>
  <c r="G529" i="1"/>
  <c r="F530" i="1"/>
  <c r="G530" i="1"/>
  <c r="F533" i="1"/>
  <c r="G533" i="1"/>
  <c r="F534" i="1"/>
  <c r="G534" i="1"/>
  <c r="F535" i="1"/>
  <c r="G535" i="1"/>
  <c r="F536" i="1"/>
  <c r="G536" i="1"/>
  <c r="F539" i="1"/>
  <c r="G539" i="1"/>
  <c r="F540" i="1"/>
  <c r="G540" i="1"/>
  <c r="F541" i="1"/>
  <c r="G541" i="1"/>
  <c r="F542" i="1"/>
  <c r="G542" i="1"/>
  <c r="F543" i="1"/>
  <c r="G543" i="1"/>
  <c r="F544" i="1"/>
  <c r="G544" i="1"/>
  <c r="F547" i="1"/>
  <c r="G547" i="1"/>
  <c r="F548" i="1"/>
  <c r="G548" i="1"/>
  <c r="F549" i="1"/>
  <c r="G549" i="1"/>
  <c r="F550" i="1"/>
  <c r="G550" i="1"/>
  <c r="F551" i="1"/>
  <c r="G551" i="1"/>
  <c r="F554" i="1"/>
  <c r="G554" i="1"/>
  <c r="F555" i="1"/>
  <c r="G555" i="1"/>
  <c r="F556" i="1"/>
  <c r="F557" i="1"/>
  <c r="G557" i="1"/>
  <c r="F558" i="1"/>
  <c r="G558" i="1"/>
  <c r="F559" i="1"/>
  <c r="G559" i="1"/>
  <c r="F560" i="1"/>
  <c r="G560" i="1"/>
  <c r="F563" i="1"/>
  <c r="G563" i="1"/>
  <c r="F564" i="1"/>
  <c r="G564" i="1"/>
  <c r="F565" i="1"/>
  <c r="G565" i="1"/>
  <c r="F566" i="1"/>
  <c r="G566" i="1"/>
  <c r="F567" i="1"/>
  <c r="G567" i="1"/>
  <c r="F570" i="1"/>
  <c r="G570" i="1"/>
  <c r="F571" i="1"/>
  <c r="G571" i="1"/>
  <c r="F572" i="1"/>
  <c r="G572" i="1"/>
  <c r="F573" i="1"/>
  <c r="G573" i="1"/>
  <c r="F574" i="1"/>
  <c r="G574" i="1"/>
  <c r="F575" i="1"/>
  <c r="G575" i="1"/>
  <c r="F576" i="1"/>
  <c r="G576" i="1"/>
  <c r="F577" i="1"/>
  <c r="G577" i="1"/>
  <c r="F578" i="1"/>
  <c r="G578" i="1"/>
  <c r="F579" i="1"/>
  <c r="G579" i="1"/>
  <c r="F580" i="1"/>
  <c r="G580" i="1"/>
  <c r="F581" i="1"/>
  <c r="G581" i="1"/>
  <c r="F582" i="1"/>
  <c r="G582" i="1"/>
  <c r="F585" i="1"/>
  <c r="G585" i="1"/>
  <c r="F586" i="1"/>
  <c r="G586" i="1"/>
  <c r="F587" i="1"/>
  <c r="G587" i="1"/>
  <c r="F588" i="1"/>
  <c r="G588" i="1"/>
  <c r="F589" i="1"/>
  <c r="G589" i="1"/>
  <c r="F590" i="1"/>
  <c r="G590" i="1"/>
  <c r="F593" i="1"/>
  <c r="F594" i="1"/>
  <c r="G594" i="1"/>
  <c r="F597" i="1"/>
  <c r="G597" i="1"/>
  <c r="F599" i="1"/>
  <c r="G599" i="1"/>
  <c r="C599" i="1"/>
  <c r="I599" i="1"/>
  <c r="C597" i="1"/>
  <c r="I597" i="1"/>
  <c r="D593" i="1"/>
  <c r="C586" i="1"/>
  <c r="I586" i="1"/>
  <c r="C587" i="1"/>
  <c r="D587" i="1"/>
  <c r="C588" i="1"/>
  <c r="C589" i="1"/>
  <c r="I589" i="1"/>
  <c r="C590" i="1"/>
  <c r="I590" i="1"/>
  <c r="C585" i="1"/>
  <c r="I585" i="1"/>
  <c r="C575" i="1"/>
  <c r="I575" i="1"/>
  <c r="C576" i="1"/>
  <c r="D576" i="1"/>
  <c r="C577" i="1"/>
  <c r="I577" i="1"/>
  <c r="C578" i="1"/>
  <c r="I578" i="1"/>
  <c r="C579" i="1"/>
  <c r="I579" i="1"/>
  <c r="C580" i="1"/>
  <c r="I580" i="1"/>
  <c r="C581" i="1"/>
  <c r="D581" i="1"/>
  <c r="C582" i="1"/>
  <c r="I582" i="1"/>
  <c r="C574" i="1"/>
  <c r="C571" i="1"/>
  <c r="D571" i="1"/>
  <c r="C572" i="1"/>
  <c r="I572" i="1"/>
  <c r="C573" i="1"/>
  <c r="C570" i="1"/>
  <c r="C564" i="1"/>
  <c r="C565" i="1"/>
  <c r="I565" i="1"/>
  <c r="C566" i="1"/>
  <c r="D566" i="1"/>
  <c r="C567" i="1"/>
  <c r="D567" i="1"/>
  <c r="C563" i="1"/>
  <c r="C555" i="1"/>
  <c r="I555" i="1"/>
  <c r="C556" i="1"/>
  <c r="D556" i="1"/>
  <c r="C557" i="1"/>
  <c r="C558" i="1"/>
  <c r="C559" i="1"/>
  <c r="I559" i="1"/>
  <c r="C560" i="1"/>
  <c r="D560" i="1"/>
  <c r="C554" i="1"/>
  <c r="C550" i="1"/>
  <c r="I550" i="1"/>
  <c r="C551" i="1"/>
  <c r="I551" i="1"/>
  <c r="C549" i="1"/>
  <c r="D549" i="1"/>
  <c r="C548" i="1"/>
  <c r="C547" i="1"/>
  <c r="C540" i="1"/>
  <c r="I540" i="1"/>
  <c r="C541" i="1"/>
  <c r="D541" i="1"/>
  <c r="C542" i="1"/>
  <c r="D542" i="1"/>
  <c r="C543" i="1"/>
  <c r="D543" i="1"/>
  <c r="C544" i="1"/>
  <c r="I544" i="1"/>
  <c r="C539" i="1"/>
  <c r="I539" i="1"/>
  <c r="C534" i="1"/>
  <c r="C535" i="1"/>
  <c r="C536" i="1"/>
  <c r="C533" i="1"/>
  <c r="D533" i="1"/>
  <c r="C528" i="1"/>
  <c r="C529" i="1"/>
  <c r="C530" i="1"/>
  <c r="C527" i="1"/>
  <c r="I527" i="1"/>
  <c r="C523" i="1"/>
  <c r="I523" i="1"/>
  <c r="C524" i="1"/>
  <c r="C525" i="1"/>
  <c r="I525" i="1"/>
  <c r="C526" i="1"/>
  <c r="I526" i="1"/>
  <c r="C522" i="1"/>
  <c r="F436" i="1"/>
  <c r="G436" i="1"/>
  <c r="F437" i="1"/>
  <c r="G437" i="1"/>
  <c r="F438" i="1"/>
  <c r="G438" i="1"/>
  <c r="F439" i="1"/>
  <c r="G439" i="1"/>
  <c r="G440" i="1"/>
  <c r="F441" i="1"/>
  <c r="G441" i="1"/>
  <c r="F443" i="1"/>
  <c r="G443" i="1"/>
  <c r="G444" i="1"/>
  <c r="F448" i="1"/>
  <c r="G448" i="1"/>
  <c r="F449" i="1"/>
  <c r="G449" i="1"/>
  <c r="F450" i="1"/>
  <c r="G450" i="1"/>
  <c r="F453" i="1"/>
  <c r="G453" i="1"/>
  <c r="F454" i="1"/>
  <c r="G454" i="1"/>
  <c r="F455" i="1"/>
  <c r="G455" i="1"/>
  <c r="F456" i="1"/>
  <c r="G456" i="1"/>
  <c r="F457" i="1"/>
  <c r="G457" i="1"/>
  <c r="F458" i="1"/>
  <c r="G458" i="1"/>
  <c r="F459" i="1"/>
  <c r="G459" i="1"/>
  <c r="F461" i="1"/>
  <c r="G461" i="1"/>
  <c r="F462" i="1"/>
  <c r="G462" i="1"/>
  <c r="G463" i="1"/>
  <c r="F464" i="1"/>
  <c r="G464" i="1"/>
  <c r="F465" i="1"/>
  <c r="G465" i="1"/>
  <c r="F468" i="1"/>
  <c r="G468" i="1"/>
  <c r="F469" i="1"/>
  <c r="G469" i="1"/>
  <c r="F470" i="1"/>
  <c r="G470" i="1"/>
  <c r="F471" i="1"/>
  <c r="G471" i="1"/>
  <c r="F472" i="1"/>
  <c r="G472" i="1"/>
  <c r="F473" i="1"/>
  <c r="G473" i="1"/>
  <c r="F474" i="1"/>
  <c r="G474" i="1"/>
  <c r="F477" i="1"/>
  <c r="G477" i="1"/>
  <c r="F478" i="1"/>
  <c r="G478" i="1"/>
  <c r="F480" i="1"/>
  <c r="G480" i="1"/>
  <c r="F481" i="1"/>
  <c r="G481" i="1"/>
  <c r="F484" i="1"/>
  <c r="G484" i="1"/>
  <c r="F485" i="1"/>
  <c r="G485" i="1"/>
  <c r="F486" i="1"/>
  <c r="G486" i="1"/>
  <c r="F488" i="1"/>
  <c r="G488" i="1"/>
  <c r="F489" i="1"/>
  <c r="G489" i="1"/>
  <c r="F490" i="1"/>
  <c r="G490" i="1"/>
  <c r="F491" i="1"/>
  <c r="G491" i="1"/>
  <c r="F492" i="1"/>
  <c r="G492" i="1"/>
  <c r="F493" i="1"/>
  <c r="G493" i="1"/>
  <c r="F494" i="1"/>
  <c r="G494" i="1"/>
  <c r="F495" i="1"/>
  <c r="G495" i="1"/>
  <c r="F496" i="1"/>
  <c r="G496" i="1"/>
  <c r="F500" i="1"/>
  <c r="G500" i="1"/>
  <c r="F501" i="1"/>
  <c r="G501" i="1"/>
  <c r="F502" i="1"/>
  <c r="G502" i="1"/>
  <c r="F503" i="1"/>
  <c r="G503" i="1"/>
  <c r="F504" i="1"/>
  <c r="G504" i="1"/>
  <c r="G507" i="1"/>
  <c r="G508" i="1"/>
  <c r="F511" i="1"/>
  <c r="G511" i="1"/>
  <c r="F513" i="1"/>
  <c r="G513" i="1"/>
  <c r="C513" i="1"/>
  <c r="C511" i="1"/>
  <c r="D511" i="1"/>
  <c r="D508" i="1"/>
  <c r="I507" i="1"/>
  <c r="C500" i="1"/>
  <c r="C501" i="1"/>
  <c r="I501" i="1"/>
  <c r="C502" i="1"/>
  <c r="I502" i="1"/>
  <c r="C503" i="1"/>
  <c r="I503" i="1"/>
  <c r="C504" i="1"/>
  <c r="C499" i="1"/>
  <c r="I499" i="1"/>
  <c r="C489" i="1"/>
  <c r="I489" i="1"/>
  <c r="C490" i="1"/>
  <c r="I490" i="1"/>
  <c r="C491" i="1"/>
  <c r="I491" i="1"/>
  <c r="C492" i="1"/>
  <c r="I492" i="1"/>
  <c r="C493" i="1"/>
  <c r="I493" i="1"/>
  <c r="C494" i="1"/>
  <c r="D494" i="1"/>
  <c r="C495" i="1"/>
  <c r="I495" i="1"/>
  <c r="C496" i="1"/>
  <c r="I496" i="1"/>
  <c r="C488" i="1"/>
  <c r="I488" i="1"/>
  <c r="C485" i="1"/>
  <c r="I485" i="1"/>
  <c r="C486" i="1"/>
  <c r="C487" i="1"/>
  <c r="I487" i="1"/>
  <c r="C484" i="1"/>
  <c r="I484" i="1"/>
  <c r="C478" i="1"/>
  <c r="I478" i="1"/>
  <c r="C479" i="1"/>
  <c r="C480" i="1"/>
  <c r="C481" i="1"/>
  <c r="D481" i="1"/>
  <c r="C477" i="1"/>
  <c r="D477" i="1"/>
  <c r="C469" i="1"/>
  <c r="C470" i="1"/>
  <c r="C471" i="1"/>
  <c r="I471" i="1"/>
  <c r="C472" i="1"/>
  <c r="D472" i="1"/>
  <c r="C473" i="1"/>
  <c r="C474" i="1"/>
  <c r="C468" i="1"/>
  <c r="I468" i="1"/>
  <c r="C464" i="1"/>
  <c r="I464" i="1"/>
  <c r="C465" i="1"/>
  <c r="I465" i="1"/>
  <c r="C462" i="1"/>
  <c r="I462" i="1"/>
  <c r="C461" i="1"/>
  <c r="I461" i="1"/>
  <c r="C454" i="1"/>
  <c r="D454" i="1"/>
  <c r="C455" i="1"/>
  <c r="C456" i="1"/>
  <c r="I456" i="1"/>
  <c r="C457" i="1"/>
  <c r="I457" i="1"/>
  <c r="C458" i="1"/>
  <c r="I458" i="1"/>
  <c r="C453" i="1"/>
  <c r="I453" i="1"/>
  <c r="C448" i="1"/>
  <c r="I448" i="1"/>
  <c r="C449" i="1"/>
  <c r="C447" i="1"/>
  <c r="C450" i="1"/>
  <c r="C451" i="1"/>
  <c r="I450" i="1"/>
  <c r="I447" i="1"/>
  <c r="C442" i="1"/>
  <c r="I442" i="1"/>
  <c r="C443" i="1"/>
  <c r="I443" i="1"/>
  <c r="D444" i="1"/>
  <c r="C441" i="1"/>
  <c r="I441" i="1"/>
  <c r="C437" i="1"/>
  <c r="D437" i="1"/>
  <c r="C438" i="1"/>
  <c r="I438" i="1"/>
  <c r="C439" i="1"/>
  <c r="D439" i="1"/>
  <c r="C436" i="1"/>
  <c r="I436" i="1"/>
  <c r="G350" i="1"/>
  <c r="G351" i="1"/>
  <c r="G352" i="1"/>
  <c r="G353" i="1"/>
  <c r="G354" i="1"/>
  <c r="G355" i="1"/>
  <c r="G356" i="1"/>
  <c r="G357" i="1"/>
  <c r="G358" i="1"/>
  <c r="G361" i="1"/>
  <c r="G362" i="1"/>
  <c r="G363" i="1"/>
  <c r="G364" i="1"/>
  <c r="G367" i="1"/>
  <c r="G368" i="1"/>
  <c r="G369" i="1"/>
  <c r="G370" i="1"/>
  <c r="G371" i="1"/>
  <c r="G372" i="1"/>
  <c r="G375" i="1"/>
  <c r="G376" i="1"/>
  <c r="G377" i="1"/>
  <c r="G378" i="1"/>
  <c r="G379" i="1"/>
  <c r="G382" i="1"/>
  <c r="G383" i="1"/>
  <c r="G384" i="1"/>
  <c r="G385" i="1"/>
  <c r="G386" i="1"/>
  <c r="G387" i="1"/>
  <c r="G388" i="1"/>
  <c r="G391" i="1"/>
  <c r="G392" i="1"/>
  <c r="G393" i="1"/>
  <c r="G394" i="1"/>
  <c r="G395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4" i="1"/>
  <c r="G415" i="1"/>
  <c r="G416" i="1"/>
  <c r="G417" i="1"/>
  <c r="G418" i="1"/>
  <c r="G423" i="1"/>
  <c r="G422" i="1"/>
  <c r="G425" i="1"/>
  <c r="G427" i="1"/>
  <c r="I422" i="1"/>
  <c r="I421" i="1"/>
  <c r="I414" i="1"/>
  <c r="I415" i="1"/>
  <c r="I416" i="1"/>
  <c r="D417" i="1"/>
  <c r="I418" i="1"/>
  <c r="I403" i="1"/>
  <c r="I404" i="1"/>
  <c r="I405" i="1"/>
  <c r="D406" i="1"/>
  <c r="I407" i="1"/>
  <c r="I408" i="1"/>
  <c r="I409" i="1"/>
  <c r="D410" i="1"/>
  <c r="I402" i="1"/>
  <c r="I400" i="1"/>
  <c r="I401" i="1"/>
  <c r="D398" i="1"/>
  <c r="I392" i="1"/>
  <c r="I394" i="1"/>
  <c r="I395" i="1"/>
  <c r="I391" i="1"/>
  <c r="I384" i="1"/>
  <c r="D385" i="1"/>
  <c r="I386" i="1"/>
  <c r="I388" i="1"/>
  <c r="D382" i="1"/>
  <c r="I378" i="1"/>
  <c r="I379" i="1"/>
  <c r="D376" i="1"/>
  <c r="I375" i="1"/>
  <c r="I368" i="1"/>
  <c r="I369" i="1"/>
  <c r="D370" i="1"/>
  <c r="D371" i="1"/>
  <c r="I372" i="1"/>
  <c r="D362" i="1"/>
  <c r="I363" i="1"/>
  <c r="I364" i="1"/>
  <c r="I356" i="1"/>
  <c r="I357" i="1"/>
  <c r="D358" i="1"/>
  <c r="I351" i="1"/>
  <c r="I352" i="1"/>
  <c r="I353" i="1"/>
  <c r="I354" i="1"/>
  <c r="I350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2" i="1"/>
  <c r="G272" i="1"/>
  <c r="F275" i="1"/>
  <c r="G275" i="1"/>
  <c r="F276" i="1"/>
  <c r="G276" i="1"/>
  <c r="F277" i="1"/>
  <c r="G277" i="1"/>
  <c r="F278" i="1"/>
  <c r="G278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9" i="1"/>
  <c r="G289" i="1"/>
  <c r="F290" i="1"/>
  <c r="G290" i="1"/>
  <c r="F291" i="1"/>
  <c r="G291" i="1"/>
  <c r="F292" i="1"/>
  <c r="G292" i="1"/>
  <c r="F293" i="1"/>
  <c r="G293" i="1"/>
  <c r="F296" i="1"/>
  <c r="C296" i="1"/>
  <c r="I296" i="1"/>
  <c r="F297" i="1"/>
  <c r="G297" i="1"/>
  <c r="F298" i="1"/>
  <c r="G298" i="1"/>
  <c r="F300" i="1"/>
  <c r="F301" i="1"/>
  <c r="G301" i="1"/>
  <c r="F302" i="1"/>
  <c r="G302" i="1"/>
  <c r="F305" i="1"/>
  <c r="G305" i="1"/>
  <c r="F306" i="1"/>
  <c r="G306" i="1"/>
  <c r="F307" i="1"/>
  <c r="G307" i="1"/>
  <c r="F308" i="1"/>
  <c r="G308" i="1"/>
  <c r="F309" i="1"/>
  <c r="G309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F324" i="1"/>
  <c r="G324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G335" i="1"/>
  <c r="I336" i="1"/>
  <c r="F339" i="1"/>
  <c r="G339" i="1"/>
  <c r="F341" i="1"/>
  <c r="G341" i="1"/>
  <c r="C317" i="1"/>
  <c r="I317" i="1"/>
  <c r="C318" i="1"/>
  <c r="I318" i="1"/>
  <c r="C319" i="1"/>
  <c r="C320" i="1"/>
  <c r="C321" i="1"/>
  <c r="I321" i="1"/>
  <c r="C322" i="1"/>
  <c r="I322" i="1"/>
  <c r="C323" i="1"/>
  <c r="C324" i="1"/>
  <c r="C316" i="1"/>
  <c r="C341" i="1"/>
  <c r="I341" i="1"/>
  <c r="C339" i="1"/>
  <c r="I339" i="1"/>
  <c r="I335" i="1"/>
  <c r="C328" i="1"/>
  <c r="I328" i="1"/>
  <c r="C329" i="1"/>
  <c r="I329" i="1"/>
  <c r="C330" i="1"/>
  <c r="C331" i="1"/>
  <c r="I331" i="1"/>
  <c r="C332" i="1"/>
  <c r="C327" i="1"/>
  <c r="I327" i="1"/>
  <c r="C313" i="1"/>
  <c r="I313" i="1"/>
  <c r="C314" i="1"/>
  <c r="I314" i="1"/>
  <c r="C315" i="1"/>
  <c r="I315" i="1"/>
  <c r="C312" i="1"/>
  <c r="C306" i="1"/>
  <c r="C307" i="1"/>
  <c r="I307" i="1"/>
  <c r="C308" i="1"/>
  <c r="I308" i="1"/>
  <c r="C309" i="1"/>
  <c r="I309" i="1"/>
  <c r="C305" i="1"/>
  <c r="I305" i="1"/>
  <c r="C297" i="1"/>
  <c r="I297" i="1"/>
  <c r="C298" i="1"/>
  <c r="I298" i="1"/>
  <c r="C299" i="1"/>
  <c r="I299" i="1"/>
  <c r="C300" i="1"/>
  <c r="C301" i="1"/>
  <c r="I301" i="1"/>
  <c r="C302" i="1"/>
  <c r="I302" i="1"/>
  <c r="C292" i="1"/>
  <c r="I292" i="1"/>
  <c r="C293" i="1"/>
  <c r="I293" i="1"/>
  <c r="C291" i="1"/>
  <c r="I291" i="1"/>
  <c r="C290" i="1"/>
  <c r="C289" i="1"/>
  <c r="C282" i="1"/>
  <c r="I282" i="1"/>
  <c r="C283" i="1"/>
  <c r="I283" i="1"/>
  <c r="C284" i="1"/>
  <c r="C285" i="1"/>
  <c r="I285" i="1"/>
  <c r="C286" i="1"/>
  <c r="I286" i="1"/>
  <c r="C281" i="1"/>
  <c r="I281" i="1"/>
  <c r="C276" i="1"/>
  <c r="I276" i="1"/>
  <c r="C277" i="1"/>
  <c r="C278" i="1"/>
  <c r="C275" i="1"/>
  <c r="I275" i="1"/>
  <c r="C270" i="1"/>
  <c r="I270" i="1"/>
  <c r="C271" i="1"/>
  <c r="I271" i="1"/>
  <c r="C272" i="1"/>
  <c r="C269" i="1"/>
  <c r="I269" i="1"/>
  <c r="C265" i="1"/>
  <c r="C266" i="1"/>
  <c r="I266" i="1"/>
  <c r="C267" i="1"/>
  <c r="I267" i="1"/>
  <c r="C268" i="1"/>
  <c r="I268" i="1"/>
  <c r="C264" i="1"/>
  <c r="I264" i="1"/>
  <c r="F178" i="1"/>
  <c r="G178" i="1"/>
  <c r="F179" i="1"/>
  <c r="G179" i="1"/>
  <c r="F180" i="1"/>
  <c r="G180" i="1"/>
  <c r="F181" i="1"/>
  <c r="F182" i="1"/>
  <c r="G182" i="1"/>
  <c r="F184" i="1"/>
  <c r="G184" i="1"/>
  <c r="F185" i="1"/>
  <c r="G185" i="1"/>
  <c r="F186" i="1"/>
  <c r="G186" i="1"/>
  <c r="F189" i="1"/>
  <c r="G189" i="1"/>
  <c r="F190" i="1"/>
  <c r="G190" i="1"/>
  <c r="F191" i="1"/>
  <c r="G191" i="1"/>
  <c r="F192" i="1"/>
  <c r="G192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3" i="1"/>
  <c r="G203" i="1"/>
  <c r="F204" i="1"/>
  <c r="G204" i="1"/>
  <c r="F205" i="1"/>
  <c r="G205" i="1"/>
  <c r="F206" i="1"/>
  <c r="G206" i="1"/>
  <c r="F207" i="1"/>
  <c r="G207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9" i="1"/>
  <c r="G219" i="1"/>
  <c r="F220" i="1"/>
  <c r="G220" i="1"/>
  <c r="F221" i="1"/>
  <c r="G221" i="1"/>
  <c r="F222" i="1"/>
  <c r="G222" i="1"/>
  <c r="F223" i="1"/>
  <c r="G223" i="1"/>
  <c r="F226" i="1"/>
  <c r="G226" i="1"/>
  <c r="F227" i="1"/>
  <c r="G227" i="1"/>
  <c r="F228" i="1"/>
  <c r="F229" i="1"/>
  <c r="G229" i="1"/>
  <c r="F230" i="1"/>
  <c r="G230" i="1"/>
  <c r="F231" i="1"/>
  <c r="G231" i="1"/>
  <c r="F232" i="1"/>
  <c r="F233" i="1"/>
  <c r="G233" i="1"/>
  <c r="F234" i="1"/>
  <c r="G234" i="1"/>
  <c r="F235" i="1"/>
  <c r="G235" i="1"/>
  <c r="F236" i="1"/>
  <c r="F237" i="1"/>
  <c r="G237" i="1"/>
  <c r="F238" i="1"/>
  <c r="G238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9" i="1"/>
  <c r="F250" i="1"/>
  <c r="G250" i="1"/>
  <c r="F253" i="1"/>
  <c r="G253" i="1"/>
  <c r="F255" i="1"/>
  <c r="G255" i="1"/>
  <c r="C230" i="1"/>
  <c r="C255" i="1"/>
  <c r="C253" i="1"/>
  <c r="I253" i="1"/>
  <c r="I249" i="1"/>
  <c r="C242" i="1"/>
  <c r="C243" i="1"/>
  <c r="C244" i="1"/>
  <c r="C245" i="1"/>
  <c r="C246" i="1"/>
  <c r="C241" i="1"/>
  <c r="I241" i="1"/>
  <c r="C231" i="1"/>
  <c r="I231" i="1"/>
  <c r="C232" i="1"/>
  <c r="C233" i="1"/>
  <c r="C234" i="1"/>
  <c r="C235" i="1"/>
  <c r="I235" i="1"/>
  <c r="C236" i="1"/>
  <c r="C237" i="1"/>
  <c r="C238" i="1"/>
  <c r="C227" i="1"/>
  <c r="I227" i="1"/>
  <c r="C228" i="1"/>
  <c r="C229" i="1"/>
  <c r="C226" i="1"/>
  <c r="C220" i="1"/>
  <c r="C221" i="1"/>
  <c r="C222" i="1"/>
  <c r="C223" i="1"/>
  <c r="C219" i="1"/>
  <c r="C211" i="1"/>
  <c r="C212" i="1"/>
  <c r="C213" i="1"/>
  <c r="C214" i="1"/>
  <c r="C215" i="1"/>
  <c r="C216" i="1"/>
  <c r="C210" i="1"/>
  <c r="C206" i="1"/>
  <c r="I206" i="1"/>
  <c r="C207" i="1"/>
  <c r="I207" i="1"/>
  <c r="C205" i="1"/>
  <c r="C204" i="1"/>
  <c r="C203" i="1"/>
  <c r="C196" i="1"/>
  <c r="C197" i="1"/>
  <c r="I197" i="1"/>
  <c r="C198" i="1"/>
  <c r="C199" i="1"/>
  <c r="I199" i="1"/>
  <c r="C200" i="1"/>
  <c r="C195" i="1"/>
  <c r="C190" i="1"/>
  <c r="C191" i="1"/>
  <c r="C192" i="1"/>
  <c r="C189" i="1"/>
  <c r="C184" i="1"/>
  <c r="C185" i="1"/>
  <c r="C186" i="1"/>
  <c r="C183" i="1"/>
  <c r="C179" i="1"/>
  <c r="I179" i="1"/>
  <c r="C180" i="1"/>
  <c r="I180" i="1"/>
  <c r="C181" i="1"/>
  <c r="I181" i="1"/>
  <c r="C182" i="1"/>
  <c r="I182" i="1"/>
  <c r="C178" i="1"/>
  <c r="H1545" i="1"/>
  <c r="H1543" i="1"/>
  <c r="D1543" i="1"/>
  <c r="H1540" i="1"/>
  <c r="H1539" i="1"/>
  <c r="H1536" i="1"/>
  <c r="D1536" i="1"/>
  <c r="H1535" i="1"/>
  <c r="H1534" i="1"/>
  <c r="H1533" i="1"/>
  <c r="H1532" i="1"/>
  <c r="D1532" i="1"/>
  <c r="H1531" i="1"/>
  <c r="H1528" i="1"/>
  <c r="H1527" i="1"/>
  <c r="D1527" i="1"/>
  <c r="H1526" i="1"/>
  <c r="D1526" i="1"/>
  <c r="H1525" i="1"/>
  <c r="H1524" i="1"/>
  <c r="H1523" i="1"/>
  <c r="D1523" i="1"/>
  <c r="H1522" i="1"/>
  <c r="H1521" i="1"/>
  <c r="H1520" i="1"/>
  <c r="H1519" i="1"/>
  <c r="H1518" i="1"/>
  <c r="D1518" i="1"/>
  <c r="H1517" i="1"/>
  <c r="H1516" i="1"/>
  <c r="H1513" i="1"/>
  <c r="H1512" i="1"/>
  <c r="H1511" i="1"/>
  <c r="H1510" i="1"/>
  <c r="H1509" i="1"/>
  <c r="H1506" i="1"/>
  <c r="H1505" i="1"/>
  <c r="H1504" i="1"/>
  <c r="H1503" i="1"/>
  <c r="D1503" i="1"/>
  <c r="H1502" i="1"/>
  <c r="H1501" i="1"/>
  <c r="D1501" i="1"/>
  <c r="H1500" i="1"/>
  <c r="D1500" i="1"/>
  <c r="H1497" i="1"/>
  <c r="D1497" i="1"/>
  <c r="H1496" i="1"/>
  <c r="H1495" i="1"/>
  <c r="H1494" i="1"/>
  <c r="D1494" i="1"/>
  <c r="H1493" i="1"/>
  <c r="D1493" i="1"/>
  <c r="H1490" i="1"/>
  <c r="D1490" i="1"/>
  <c r="H1489" i="1"/>
  <c r="H1488" i="1"/>
  <c r="D1488" i="1"/>
  <c r="H1487" i="1"/>
  <c r="H1486" i="1"/>
  <c r="H1485" i="1"/>
  <c r="H1482" i="1"/>
  <c r="H1481" i="1"/>
  <c r="D1481" i="1"/>
  <c r="H1480" i="1"/>
  <c r="D1480" i="1"/>
  <c r="H1479" i="1"/>
  <c r="D1479" i="1"/>
  <c r="H1476" i="1"/>
  <c r="H1475" i="1"/>
  <c r="H1474" i="1"/>
  <c r="D1474" i="1"/>
  <c r="H1473" i="1"/>
  <c r="H1472" i="1"/>
  <c r="H1471" i="1"/>
  <c r="H1470" i="1"/>
  <c r="H1469" i="1"/>
  <c r="D1469" i="1"/>
  <c r="H1468" i="1"/>
  <c r="D1468" i="1"/>
  <c r="H1459" i="1"/>
  <c r="D1459" i="1"/>
  <c r="H1457" i="1"/>
  <c r="H1454" i="1"/>
  <c r="H1453" i="1"/>
  <c r="H1450" i="1"/>
  <c r="H1449" i="1"/>
  <c r="H1448" i="1"/>
  <c r="H1447" i="1"/>
  <c r="H1446" i="1"/>
  <c r="H1445" i="1"/>
  <c r="H1442" i="1"/>
  <c r="H1441" i="1"/>
  <c r="H1440" i="1"/>
  <c r="H1439" i="1"/>
  <c r="D1439" i="1"/>
  <c r="H1438" i="1"/>
  <c r="H1437" i="1"/>
  <c r="D1437" i="1"/>
  <c r="H1436" i="1"/>
  <c r="H1435" i="1"/>
  <c r="H1434" i="1"/>
  <c r="H1433" i="1"/>
  <c r="H1432" i="1"/>
  <c r="H1431" i="1"/>
  <c r="H1430" i="1"/>
  <c r="H1427" i="1"/>
  <c r="H1426" i="1"/>
  <c r="H1425" i="1"/>
  <c r="H1424" i="1"/>
  <c r="D1424" i="1"/>
  <c r="H1423" i="1"/>
  <c r="H1420" i="1"/>
  <c r="H1419" i="1"/>
  <c r="D1419" i="1"/>
  <c r="H1418" i="1"/>
  <c r="H1417" i="1"/>
  <c r="H1416" i="1"/>
  <c r="H1415" i="1"/>
  <c r="H1414" i="1"/>
  <c r="H1411" i="1"/>
  <c r="H1410" i="1"/>
  <c r="H1409" i="1"/>
  <c r="H1408" i="1"/>
  <c r="H1407" i="1"/>
  <c r="H1404" i="1"/>
  <c r="D1404" i="1"/>
  <c r="H1403" i="1"/>
  <c r="H1402" i="1"/>
  <c r="H1401" i="1"/>
  <c r="D1401" i="1"/>
  <c r="H1400" i="1"/>
  <c r="H1399" i="1"/>
  <c r="H1396" i="1"/>
  <c r="H1395" i="1"/>
  <c r="H1394" i="1"/>
  <c r="H1393" i="1"/>
  <c r="H1390" i="1"/>
  <c r="D1390" i="1"/>
  <c r="H1389" i="1"/>
  <c r="H1388" i="1"/>
  <c r="H1387" i="1"/>
  <c r="H1386" i="1"/>
  <c r="H1385" i="1"/>
  <c r="H1384" i="1"/>
  <c r="H1383" i="1"/>
  <c r="H1382" i="1"/>
  <c r="H1373" i="1"/>
  <c r="H1371" i="1"/>
  <c r="H1368" i="1"/>
  <c r="D1368" i="1"/>
  <c r="H1367" i="1"/>
  <c r="H1364" i="1"/>
  <c r="D1364" i="1"/>
  <c r="H1363" i="1"/>
  <c r="H1362" i="1"/>
  <c r="H1361" i="1"/>
  <c r="H1360" i="1"/>
  <c r="D1360" i="1"/>
  <c r="H1359" i="1"/>
  <c r="H1356" i="1"/>
  <c r="H1355" i="1"/>
  <c r="D1355" i="1"/>
  <c r="H1354" i="1"/>
  <c r="H1353" i="1"/>
  <c r="H1352" i="1"/>
  <c r="H1351" i="1"/>
  <c r="H1350" i="1"/>
  <c r="H1349" i="1"/>
  <c r="D1349" i="1"/>
  <c r="H1348" i="1"/>
  <c r="H1347" i="1"/>
  <c r="H1346" i="1"/>
  <c r="D1346" i="1"/>
  <c r="H1345" i="1"/>
  <c r="H1344" i="1"/>
  <c r="H1341" i="1"/>
  <c r="H1340" i="1"/>
  <c r="H1339" i="1"/>
  <c r="H1338" i="1"/>
  <c r="D1338" i="1"/>
  <c r="H1337" i="1"/>
  <c r="H1334" i="1"/>
  <c r="H1333" i="1"/>
  <c r="H1332" i="1"/>
  <c r="H1331" i="1"/>
  <c r="H1330" i="1"/>
  <c r="H1329" i="1"/>
  <c r="H1328" i="1"/>
  <c r="H1325" i="1"/>
  <c r="H1324" i="1"/>
  <c r="D1324" i="1"/>
  <c r="H1323" i="1"/>
  <c r="H1322" i="1"/>
  <c r="H1321" i="1"/>
  <c r="D1321" i="1"/>
  <c r="H1318" i="1"/>
  <c r="H1317" i="1"/>
  <c r="H1316" i="1"/>
  <c r="H1315" i="1"/>
  <c r="H1314" i="1"/>
  <c r="H1313" i="1"/>
  <c r="H1310" i="1"/>
  <c r="H1309" i="1"/>
  <c r="D1309" i="1"/>
  <c r="H1308" i="1"/>
  <c r="H1307" i="1"/>
  <c r="H1304" i="1"/>
  <c r="H1303" i="1"/>
  <c r="D1303" i="1"/>
  <c r="H1302" i="1"/>
  <c r="H1301" i="1"/>
  <c r="H1300" i="1"/>
  <c r="H1299" i="1"/>
  <c r="H1298" i="1"/>
  <c r="D1298" i="1"/>
  <c r="H1297" i="1"/>
  <c r="H1296" i="1"/>
  <c r="H1287" i="1"/>
  <c r="H1285" i="1"/>
  <c r="H1282" i="1"/>
  <c r="H1281" i="1"/>
  <c r="H1278" i="1"/>
  <c r="H1277" i="1"/>
  <c r="H1276" i="1"/>
  <c r="H1275" i="1"/>
  <c r="H1274" i="1"/>
  <c r="H1273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5" i="1"/>
  <c r="H1254" i="1"/>
  <c r="H1253" i="1"/>
  <c r="H1252" i="1"/>
  <c r="H1251" i="1"/>
  <c r="H1248" i="1"/>
  <c r="H1247" i="1"/>
  <c r="H1246" i="1"/>
  <c r="H1245" i="1"/>
  <c r="H1244" i="1"/>
  <c r="H1243" i="1"/>
  <c r="H1242" i="1"/>
  <c r="H1239" i="1"/>
  <c r="H1238" i="1"/>
  <c r="H1237" i="1"/>
  <c r="H1236" i="1"/>
  <c r="H1235" i="1"/>
  <c r="H1232" i="1"/>
  <c r="H1231" i="1"/>
  <c r="H1230" i="1"/>
  <c r="H1229" i="1"/>
  <c r="H1228" i="1"/>
  <c r="H1227" i="1"/>
  <c r="H1224" i="1"/>
  <c r="H1223" i="1"/>
  <c r="H1222" i="1"/>
  <c r="H1221" i="1"/>
  <c r="H1218" i="1"/>
  <c r="H1217" i="1"/>
  <c r="D1217" i="1"/>
  <c r="H1216" i="1"/>
  <c r="H1215" i="1"/>
  <c r="H1214" i="1"/>
  <c r="D1214" i="1"/>
  <c r="H1213" i="1"/>
  <c r="H1212" i="1"/>
  <c r="D1212" i="1"/>
  <c r="H1211" i="1"/>
  <c r="H1210" i="1"/>
  <c r="H1201" i="1"/>
  <c r="H1199" i="1"/>
  <c r="H1196" i="1"/>
  <c r="H1195" i="1"/>
  <c r="H1192" i="1"/>
  <c r="H1191" i="1"/>
  <c r="H1190" i="1"/>
  <c r="H1189" i="1"/>
  <c r="H1188" i="1"/>
  <c r="H1187" i="1"/>
  <c r="H1184" i="1"/>
  <c r="H1183" i="1"/>
  <c r="H1182" i="1"/>
  <c r="D1182" i="1"/>
  <c r="H1181" i="1"/>
  <c r="H1180" i="1"/>
  <c r="H1179" i="1"/>
  <c r="H1178" i="1"/>
  <c r="H1177" i="1"/>
  <c r="H1176" i="1"/>
  <c r="H1175" i="1"/>
  <c r="H1174" i="1"/>
  <c r="H1173" i="1"/>
  <c r="H1172" i="1"/>
  <c r="H1169" i="1"/>
  <c r="H1168" i="1"/>
  <c r="D1168" i="1"/>
  <c r="H1167" i="1"/>
  <c r="H1166" i="1"/>
  <c r="D1166" i="1"/>
  <c r="H1165" i="1"/>
  <c r="D1165" i="1"/>
  <c r="H1162" i="1"/>
  <c r="H1161" i="1"/>
  <c r="H1160" i="1"/>
  <c r="H1159" i="1"/>
  <c r="H1158" i="1"/>
  <c r="H1157" i="1"/>
  <c r="D1157" i="1"/>
  <c r="H1156" i="1"/>
  <c r="H1153" i="1"/>
  <c r="H1152" i="1"/>
  <c r="D1152" i="1"/>
  <c r="H1151" i="1"/>
  <c r="D1151" i="1"/>
  <c r="H1150" i="1"/>
  <c r="H1149" i="1"/>
  <c r="H1146" i="1"/>
  <c r="D1146" i="1"/>
  <c r="H1145" i="1"/>
  <c r="H1144" i="1"/>
  <c r="H1143" i="1"/>
  <c r="H1142" i="1"/>
  <c r="H1141" i="1"/>
  <c r="H1138" i="1"/>
  <c r="H1137" i="1"/>
  <c r="D1137" i="1"/>
  <c r="H1136" i="1"/>
  <c r="H1135" i="1"/>
  <c r="H1132" i="1"/>
  <c r="H1131" i="1"/>
  <c r="D1131" i="1"/>
  <c r="H1130" i="1"/>
  <c r="H1129" i="1"/>
  <c r="H1128" i="1"/>
  <c r="H1127" i="1"/>
  <c r="H1126" i="1"/>
  <c r="D1126" i="1"/>
  <c r="H1125" i="1"/>
  <c r="H1124" i="1"/>
  <c r="H1067" i="1"/>
  <c r="H1029" i="1"/>
  <c r="D1029" i="1"/>
  <c r="H1027" i="1"/>
  <c r="H1024" i="1"/>
  <c r="H1023" i="1"/>
  <c r="H1020" i="1"/>
  <c r="D1020" i="1"/>
  <c r="H1019" i="1"/>
  <c r="H1018" i="1"/>
  <c r="H1017" i="1"/>
  <c r="H1016" i="1"/>
  <c r="D1016" i="1"/>
  <c r="H1015" i="1"/>
  <c r="H1012" i="1"/>
  <c r="H1011" i="1"/>
  <c r="H1010" i="1"/>
  <c r="H1009" i="1"/>
  <c r="D1009" i="1"/>
  <c r="H1008" i="1"/>
  <c r="H1007" i="1"/>
  <c r="D1007" i="1"/>
  <c r="H1006" i="1"/>
  <c r="H1005" i="1"/>
  <c r="H1004" i="1"/>
  <c r="H1003" i="1"/>
  <c r="H1002" i="1"/>
  <c r="D1002" i="1"/>
  <c r="H1001" i="1"/>
  <c r="H1000" i="1"/>
  <c r="H997" i="1"/>
  <c r="H996" i="1"/>
  <c r="D996" i="1"/>
  <c r="H995" i="1"/>
  <c r="D995" i="1"/>
  <c r="H994" i="1"/>
  <c r="H993" i="1"/>
  <c r="D993" i="1"/>
  <c r="H990" i="1"/>
  <c r="D990" i="1"/>
  <c r="H989" i="1"/>
  <c r="H988" i="1"/>
  <c r="H987" i="1"/>
  <c r="H986" i="1"/>
  <c r="D986" i="1"/>
  <c r="H985" i="1"/>
  <c r="H984" i="1"/>
  <c r="H981" i="1"/>
  <c r="D981" i="1"/>
  <c r="H980" i="1"/>
  <c r="H979" i="1"/>
  <c r="H978" i="1"/>
  <c r="H977" i="1"/>
  <c r="H974" i="1"/>
  <c r="D974" i="1"/>
  <c r="H973" i="1"/>
  <c r="H972" i="1"/>
  <c r="H971" i="1"/>
  <c r="H970" i="1"/>
  <c r="D970" i="1"/>
  <c r="H969" i="1"/>
  <c r="H966" i="1"/>
  <c r="H965" i="1"/>
  <c r="H964" i="1"/>
  <c r="H963" i="1"/>
  <c r="H960" i="1"/>
  <c r="H959" i="1"/>
  <c r="D959" i="1"/>
  <c r="H958" i="1"/>
  <c r="H957" i="1"/>
  <c r="H956" i="1"/>
  <c r="H955" i="1"/>
  <c r="H954" i="1"/>
  <c r="D954" i="1"/>
  <c r="H953" i="1"/>
  <c r="H952" i="1"/>
  <c r="H943" i="1"/>
  <c r="H941" i="1"/>
  <c r="H939" i="1"/>
  <c r="H938" i="1"/>
  <c r="H937" i="1"/>
  <c r="H934" i="1"/>
  <c r="D934" i="1"/>
  <c r="H933" i="1"/>
  <c r="H932" i="1"/>
  <c r="D932" i="1"/>
  <c r="H931" i="1"/>
  <c r="H930" i="1"/>
  <c r="D930" i="1"/>
  <c r="H929" i="1"/>
  <c r="H927" i="1"/>
  <c r="H926" i="1"/>
  <c r="H925" i="1"/>
  <c r="D925" i="1"/>
  <c r="H924" i="1"/>
  <c r="H923" i="1"/>
  <c r="H922" i="1"/>
  <c r="H921" i="1"/>
  <c r="D921" i="1"/>
  <c r="H920" i="1"/>
  <c r="H919" i="1"/>
  <c r="H918" i="1"/>
  <c r="H917" i="1"/>
  <c r="H916" i="1"/>
  <c r="D916" i="1"/>
  <c r="H915" i="1"/>
  <c r="D915" i="1"/>
  <c r="H914" i="1"/>
  <c r="H911" i="1"/>
  <c r="H910" i="1"/>
  <c r="H909" i="1"/>
  <c r="H908" i="1"/>
  <c r="D908" i="1"/>
  <c r="H907" i="1"/>
  <c r="D907" i="1"/>
  <c r="H904" i="1"/>
  <c r="H903" i="1"/>
  <c r="H902" i="1"/>
  <c r="H901" i="1"/>
  <c r="H900" i="1"/>
  <c r="H899" i="1"/>
  <c r="H898" i="1"/>
  <c r="D898" i="1"/>
  <c r="H895" i="1"/>
  <c r="H894" i="1"/>
  <c r="D894" i="1"/>
  <c r="H893" i="1"/>
  <c r="D893" i="1"/>
  <c r="H892" i="1"/>
  <c r="D892" i="1"/>
  <c r="H891" i="1"/>
  <c r="D891" i="1"/>
  <c r="H888" i="1"/>
  <c r="D888" i="1"/>
  <c r="H887" i="1"/>
  <c r="H886" i="1"/>
  <c r="D886" i="1"/>
  <c r="H885" i="1"/>
  <c r="H884" i="1"/>
  <c r="H883" i="1"/>
  <c r="H880" i="1"/>
  <c r="H879" i="1"/>
  <c r="D879" i="1"/>
  <c r="H878" i="1"/>
  <c r="D878" i="1"/>
  <c r="H877" i="1"/>
  <c r="H874" i="1"/>
  <c r="H873" i="1"/>
  <c r="D873" i="1"/>
  <c r="H872" i="1"/>
  <c r="D872" i="1"/>
  <c r="H871" i="1"/>
  <c r="H870" i="1"/>
  <c r="H869" i="1"/>
  <c r="H868" i="1"/>
  <c r="D868" i="1"/>
  <c r="H867" i="1"/>
  <c r="D867" i="1"/>
  <c r="H866" i="1"/>
  <c r="D866" i="1"/>
  <c r="H857" i="1"/>
  <c r="H855" i="1"/>
  <c r="H852" i="1"/>
  <c r="D852" i="1"/>
  <c r="H851" i="1"/>
  <c r="H848" i="1"/>
  <c r="H847" i="1"/>
  <c r="H846" i="1"/>
  <c r="H845" i="1"/>
  <c r="H844" i="1"/>
  <c r="H843" i="1"/>
  <c r="H840" i="1"/>
  <c r="H839" i="1"/>
  <c r="D839" i="1"/>
  <c r="H838" i="1"/>
  <c r="H837" i="1"/>
  <c r="H836" i="1"/>
  <c r="H835" i="1"/>
  <c r="D835" i="1"/>
  <c r="H834" i="1"/>
  <c r="H833" i="1"/>
  <c r="D833" i="1"/>
  <c r="H832" i="1"/>
  <c r="H831" i="1"/>
  <c r="H830" i="1"/>
  <c r="D830" i="1"/>
  <c r="H829" i="1"/>
  <c r="H828" i="1"/>
  <c r="H825" i="1"/>
  <c r="H824" i="1"/>
  <c r="D824" i="1"/>
  <c r="H823" i="1"/>
  <c r="H822" i="1"/>
  <c r="H821" i="1"/>
  <c r="H818" i="1"/>
  <c r="H817" i="1"/>
  <c r="H816" i="1"/>
  <c r="H815" i="1"/>
  <c r="D815" i="1"/>
  <c r="H814" i="1"/>
  <c r="H813" i="1"/>
  <c r="H812" i="1"/>
  <c r="H809" i="1"/>
  <c r="H808" i="1"/>
  <c r="D808" i="1"/>
  <c r="H807" i="1"/>
  <c r="H806" i="1"/>
  <c r="D806" i="1"/>
  <c r="H805" i="1"/>
  <c r="H802" i="1"/>
  <c r="H801" i="1"/>
  <c r="H800" i="1"/>
  <c r="H799" i="1"/>
  <c r="H798" i="1"/>
  <c r="H797" i="1"/>
  <c r="H794" i="1"/>
  <c r="H793" i="1"/>
  <c r="H792" i="1"/>
  <c r="D792" i="1"/>
  <c r="H791" i="1"/>
  <c r="H788" i="1"/>
  <c r="H787" i="1"/>
  <c r="H786" i="1"/>
  <c r="H785" i="1"/>
  <c r="H784" i="1"/>
  <c r="H783" i="1"/>
  <c r="H782" i="1"/>
  <c r="H781" i="1"/>
  <c r="H780" i="1"/>
  <c r="D780" i="1"/>
  <c r="H771" i="1"/>
  <c r="D771" i="1"/>
  <c r="H769" i="1"/>
  <c r="D769" i="1"/>
  <c r="H767" i="1"/>
  <c r="H766" i="1"/>
  <c r="H765" i="1"/>
  <c r="H762" i="1"/>
  <c r="D762" i="1"/>
  <c r="H761" i="1"/>
  <c r="H760" i="1"/>
  <c r="H759" i="1"/>
  <c r="D759" i="1"/>
  <c r="H758" i="1"/>
  <c r="D758" i="1"/>
  <c r="H757" i="1"/>
  <c r="D757" i="1"/>
  <c r="H754" i="1"/>
  <c r="H753" i="1"/>
  <c r="H752" i="1"/>
  <c r="H751" i="1"/>
  <c r="D751" i="1"/>
  <c r="H750" i="1"/>
  <c r="H749" i="1"/>
  <c r="D749" i="1"/>
  <c r="H748" i="1"/>
  <c r="H747" i="1"/>
  <c r="H746" i="1"/>
  <c r="H745" i="1"/>
  <c r="D745" i="1"/>
  <c r="H744" i="1"/>
  <c r="D744" i="1"/>
  <c r="H743" i="1"/>
  <c r="D743" i="1"/>
  <c r="H742" i="1"/>
  <c r="D742" i="1"/>
  <c r="H739" i="1"/>
  <c r="H738" i="1"/>
  <c r="D738" i="1"/>
  <c r="H737" i="1"/>
  <c r="D737" i="1"/>
  <c r="H736" i="1"/>
  <c r="H735" i="1"/>
  <c r="D735" i="1"/>
  <c r="H732" i="1"/>
  <c r="D732" i="1"/>
  <c r="H731" i="1"/>
  <c r="D731" i="1"/>
  <c r="H730" i="1"/>
  <c r="H729" i="1"/>
  <c r="D729" i="1"/>
  <c r="H728" i="1"/>
  <c r="D728" i="1"/>
  <c r="H727" i="1"/>
  <c r="D727" i="1"/>
  <c r="H726" i="1"/>
  <c r="H723" i="1"/>
  <c r="D723" i="1"/>
  <c r="H722" i="1"/>
  <c r="D722" i="1"/>
  <c r="H721" i="1"/>
  <c r="D721" i="1"/>
  <c r="H720" i="1"/>
  <c r="H719" i="1"/>
  <c r="D719" i="1"/>
  <c r="H716" i="1"/>
  <c r="D716" i="1"/>
  <c r="H715" i="1"/>
  <c r="H714" i="1"/>
  <c r="H713" i="1"/>
  <c r="D713" i="1"/>
  <c r="H712" i="1"/>
  <c r="D712" i="1"/>
  <c r="H711" i="1"/>
  <c r="D711" i="1"/>
  <c r="C709" i="1"/>
  <c r="H708" i="1"/>
  <c r="D708" i="1"/>
  <c r="H707" i="1"/>
  <c r="D707" i="1"/>
  <c r="H706" i="1"/>
  <c r="H705" i="1"/>
  <c r="D705" i="1"/>
  <c r="H702" i="1"/>
  <c r="H701" i="1"/>
  <c r="D701" i="1"/>
  <c r="H700" i="1"/>
  <c r="H699" i="1"/>
  <c r="D699" i="1"/>
  <c r="H698" i="1"/>
  <c r="H697" i="1"/>
  <c r="H696" i="1"/>
  <c r="D696" i="1"/>
  <c r="H695" i="1"/>
  <c r="H694" i="1"/>
  <c r="H685" i="1"/>
  <c r="H683" i="1"/>
  <c r="H680" i="1"/>
  <c r="H676" i="1"/>
  <c r="H674" i="1"/>
  <c r="H672" i="1"/>
  <c r="H668" i="1"/>
  <c r="H664" i="1"/>
  <c r="H660" i="1"/>
  <c r="H656" i="1"/>
  <c r="H653" i="1"/>
  <c r="H652" i="1"/>
  <c r="H651" i="1"/>
  <c r="H649" i="1"/>
  <c r="H646" i="1"/>
  <c r="H644" i="1"/>
  <c r="H642" i="1"/>
  <c r="H640" i="1"/>
  <c r="H637" i="1"/>
  <c r="H635" i="1"/>
  <c r="H633" i="1"/>
  <c r="H630" i="1"/>
  <c r="H628" i="1"/>
  <c r="H626" i="1"/>
  <c r="H620" i="1"/>
  <c r="H616" i="1"/>
  <c r="H614" i="1"/>
  <c r="H612" i="1"/>
  <c r="H610" i="1"/>
  <c r="H608" i="1"/>
  <c r="H599" i="1"/>
  <c r="H597" i="1"/>
  <c r="H594" i="1"/>
  <c r="H593" i="1"/>
  <c r="H590" i="1"/>
  <c r="H589" i="1"/>
  <c r="H588" i="1"/>
  <c r="H587" i="1"/>
  <c r="H586" i="1"/>
  <c r="H585" i="1"/>
  <c r="H582" i="1"/>
  <c r="H581" i="1"/>
  <c r="H580" i="1"/>
  <c r="H579" i="1"/>
  <c r="D579" i="1"/>
  <c r="H578" i="1"/>
  <c r="H577" i="1"/>
  <c r="H576" i="1"/>
  <c r="H575" i="1"/>
  <c r="D575" i="1"/>
  <c r="H574" i="1"/>
  <c r="H573" i="1"/>
  <c r="H572" i="1"/>
  <c r="D572" i="1"/>
  <c r="H571" i="1"/>
  <c r="H570" i="1"/>
  <c r="D570" i="1"/>
  <c r="H567" i="1"/>
  <c r="H566" i="1"/>
  <c r="H565" i="1"/>
  <c r="H564" i="1"/>
  <c r="H563" i="1"/>
  <c r="H560" i="1"/>
  <c r="H559" i="1"/>
  <c r="H558" i="1"/>
  <c r="H557" i="1"/>
  <c r="D557" i="1"/>
  <c r="H556" i="1"/>
  <c r="H555" i="1"/>
  <c r="H554" i="1"/>
  <c r="D554" i="1"/>
  <c r="H551" i="1"/>
  <c r="H550" i="1"/>
  <c r="H549" i="1"/>
  <c r="H548" i="1"/>
  <c r="D548" i="1"/>
  <c r="H547" i="1"/>
  <c r="D547" i="1"/>
  <c r="H544" i="1"/>
  <c r="H543" i="1"/>
  <c r="H542" i="1"/>
  <c r="H541" i="1"/>
  <c r="H540" i="1"/>
  <c r="H539" i="1"/>
  <c r="H536" i="1"/>
  <c r="H535" i="1"/>
  <c r="H534" i="1"/>
  <c r="H533" i="1"/>
  <c r="H530" i="1"/>
  <c r="H529" i="1"/>
  <c r="D529" i="1"/>
  <c r="H528" i="1"/>
  <c r="H527" i="1"/>
  <c r="D527" i="1"/>
  <c r="H526" i="1"/>
  <c r="H525" i="1"/>
  <c r="H524" i="1"/>
  <c r="D524" i="1"/>
  <c r="H523" i="1"/>
  <c r="D523" i="1"/>
  <c r="H522" i="1"/>
  <c r="H513" i="1"/>
  <c r="D513" i="1"/>
  <c r="H511" i="1"/>
  <c r="H508" i="1"/>
  <c r="H507" i="1"/>
  <c r="H504" i="1"/>
  <c r="D504" i="1"/>
  <c r="H503" i="1"/>
  <c r="H502" i="1"/>
  <c r="D502" i="1"/>
  <c r="H501" i="1"/>
  <c r="H500" i="1"/>
  <c r="D500" i="1"/>
  <c r="H499" i="1"/>
  <c r="H496" i="1"/>
  <c r="H495" i="1"/>
  <c r="D495" i="1"/>
  <c r="H494" i="1"/>
  <c r="H493" i="1"/>
  <c r="H492" i="1"/>
  <c r="H491" i="1"/>
  <c r="D491" i="1"/>
  <c r="H490" i="1"/>
  <c r="H489" i="1"/>
  <c r="H488" i="1"/>
  <c r="H487" i="1"/>
  <c r="H486" i="1"/>
  <c r="D486" i="1"/>
  <c r="H485" i="1"/>
  <c r="H484" i="1"/>
  <c r="H481" i="1"/>
  <c r="H480" i="1"/>
  <c r="D480" i="1"/>
  <c r="H479" i="1"/>
  <c r="H478" i="1"/>
  <c r="H477" i="1"/>
  <c r="H474" i="1"/>
  <c r="D474" i="1"/>
  <c r="H473" i="1"/>
  <c r="D473" i="1"/>
  <c r="H472" i="1"/>
  <c r="H471" i="1"/>
  <c r="D471" i="1"/>
  <c r="H470" i="1"/>
  <c r="D470" i="1"/>
  <c r="H469" i="1"/>
  <c r="D469" i="1"/>
  <c r="H468" i="1"/>
  <c r="H465" i="1"/>
  <c r="H464" i="1"/>
  <c r="H463" i="1"/>
  <c r="D463" i="1"/>
  <c r="H462" i="1"/>
  <c r="D462" i="1"/>
  <c r="H461" i="1"/>
  <c r="H458" i="1"/>
  <c r="D458" i="1"/>
  <c r="H457" i="1"/>
  <c r="H456" i="1"/>
  <c r="H455" i="1"/>
  <c r="D455" i="1"/>
  <c r="H454" i="1"/>
  <c r="H453" i="1"/>
  <c r="D453" i="1"/>
  <c r="H450" i="1"/>
  <c r="D450" i="1"/>
  <c r="H449" i="1"/>
  <c r="H448" i="1"/>
  <c r="H447" i="1"/>
  <c r="D447" i="1"/>
  <c r="H444" i="1"/>
  <c r="H443" i="1"/>
  <c r="H442" i="1"/>
  <c r="D442" i="1"/>
  <c r="H441" i="1"/>
  <c r="D441" i="1"/>
  <c r="H440" i="1"/>
  <c r="H439" i="1"/>
  <c r="H438" i="1"/>
  <c r="H437" i="1"/>
  <c r="H436" i="1"/>
  <c r="H427" i="1"/>
  <c r="D427" i="1"/>
  <c r="H425" i="1"/>
  <c r="D425" i="1"/>
  <c r="H422" i="1"/>
  <c r="H421" i="1"/>
  <c r="D421" i="1"/>
  <c r="H418" i="1"/>
  <c r="D418" i="1"/>
  <c r="H417" i="1"/>
  <c r="H416" i="1"/>
  <c r="H415" i="1"/>
  <c r="D415" i="1"/>
  <c r="H414" i="1"/>
  <c r="D414" i="1"/>
  <c r="H413" i="1"/>
  <c r="D413" i="1"/>
  <c r="H410" i="1"/>
  <c r="H409" i="1"/>
  <c r="D409" i="1"/>
  <c r="H408" i="1"/>
  <c r="D408" i="1"/>
  <c r="H407" i="1"/>
  <c r="H406" i="1"/>
  <c r="H405" i="1"/>
  <c r="H404" i="1"/>
  <c r="D404" i="1"/>
  <c r="H403" i="1"/>
  <c r="H402" i="1"/>
  <c r="H401" i="1"/>
  <c r="D401" i="1"/>
  <c r="H400" i="1"/>
  <c r="D400" i="1"/>
  <c r="H399" i="1"/>
  <c r="D399" i="1"/>
  <c r="H398" i="1"/>
  <c r="H395" i="1"/>
  <c r="H394" i="1"/>
  <c r="D394" i="1"/>
  <c r="H393" i="1"/>
  <c r="D393" i="1"/>
  <c r="H392" i="1"/>
  <c r="D392" i="1"/>
  <c r="H391" i="1"/>
  <c r="D391" i="1"/>
  <c r="H388" i="1"/>
  <c r="D388" i="1"/>
  <c r="H387" i="1"/>
  <c r="D387" i="1"/>
  <c r="H386" i="1"/>
  <c r="H385" i="1"/>
  <c r="H384" i="1"/>
  <c r="D384" i="1"/>
  <c r="H383" i="1"/>
  <c r="D383" i="1"/>
  <c r="H382" i="1"/>
  <c r="H379" i="1"/>
  <c r="D379" i="1"/>
  <c r="H378" i="1"/>
  <c r="D378" i="1"/>
  <c r="H377" i="1"/>
  <c r="D377" i="1"/>
  <c r="H376" i="1"/>
  <c r="H375" i="1"/>
  <c r="D375" i="1"/>
  <c r="H372" i="1"/>
  <c r="D372" i="1"/>
  <c r="H371" i="1"/>
  <c r="H370" i="1"/>
  <c r="H369" i="1"/>
  <c r="D369" i="1"/>
  <c r="H368" i="1"/>
  <c r="D368" i="1"/>
  <c r="H367" i="1"/>
  <c r="D367" i="1"/>
  <c r="H364" i="1"/>
  <c r="D364" i="1"/>
  <c r="H363" i="1"/>
  <c r="D363" i="1"/>
  <c r="H362" i="1"/>
  <c r="H361" i="1"/>
  <c r="D361" i="1"/>
  <c r="H358" i="1"/>
  <c r="H357" i="1"/>
  <c r="D357" i="1"/>
  <c r="H356" i="1"/>
  <c r="H355" i="1"/>
  <c r="D355" i="1"/>
  <c r="H354" i="1"/>
  <c r="H353" i="1"/>
  <c r="D353" i="1"/>
  <c r="H352" i="1"/>
  <c r="D352" i="1"/>
  <c r="H351" i="1"/>
  <c r="H350" i="1"/>
  <c r="D1344" i="1"/>
  <c r="D1302" i="1"/>
  <c r="D1307" i="1"/>
  <c r="D1325" i="1"/>
  <c r="I1338" i="1"/>
  <c r="J1338" i="1" s="1"/>
  <c r="D1384" i="1"/>
  <c r="D1410" i="1"/>
  <c r="I1387" i="1"/>
  <c r="J1387" i="1" s="1"/>
  <c r="I1393" i="1"/>
  <c r="J1393" i="1" s="1"/>
  <c r="I1416" i="1"/>
  <c r="J1416" i="1" s="1"/>
  <c r="I1394" i="1"/>
  <c r="D1383" i="1"/>
  <c r="I1400" i="1"/>
  <c r="I1419" i="1"/>
  <c r="J1419" i="1" s="1"/>
  <c r="I1425" i="1"/>
  <c r="J1425" i="1" s="1"/>
  <c r="I1432" i="1"/>
  <c r="I1446" i="1"/>
  <c r="J1446" i="1" s="1"/>
  <c r="I1417" i="1"/>
  <c r="J1417" i="1" s="1"/>
  <c r="I1221" i="1"/>
  <c r="J1221" i="1" s="1"/>
  <c r="I1237" i="1"/>
  <c r="I1224" i="1"/>
  <c r="J1224" i="1" s="1"/>
  <c r="D1227" i="1"/>
  <c r="D1184" i="1"/>
  <c r="I1160" i="1"/>
  <c r="I558" i="1"/>
  <c r="I564" i="1"/>
  <c r="D597" i="1"/>
  <c r="I530" i="1"/>
  <c r="J530" i="1"/>
  <c r="I536" i="1"/>
  <c r="F595" i="1"/>
  <c r="G595" i="1"/>
  <c r="I533" i="1"/>
  <c r="D539" i="1"/>
  <c r="D585" i="1"/>
  <c r="I570" i="1"/>
  <c r="I574" i="1"/>
  <c r="I547" i="1"/>
  <c r="I556" i="1"/>
  <c r="D1475" i="1"/>
  <c r="D1496" i="1"/>
  <c r="I1474" i="1"/>
  <c r="I1480" i="1"/>
  <c r="I1522" i="1"/>
  <c r="I1518" i="1"/>
  <c r="D1470" i="1"/>
  <c r="D1535" i="1"/>
  <c r="I1502" i="1"/>
  <c r="I1512" i="1"/>
  <c r="I1543" i="1"/>
  <c r="J1543" i="1"/>
  <c r="I1540" i="1"/>
  <c r="I1481" i="1"/>
  <c r="I1509" i="1"/>
  <c r="I1490" i="1"/>
  <c r="D1517" i="1"/>
  <c r="I1501" i="1"/>
  <c r="I1511" i="1"/>
  <c r="I1536" i="1"/>
  <c r="J1536" i="1"/>
  <c r="I1532" i="1"/>
  <c r="J1532" i="1"/>
  <c r="I1545" i="1"/>
  <c r="I1486" i="1"/>
  <c r="D1196" i="1"/>
  <c r="C1326" i="1"/>
  <c r="D1326" i="1" s="1"/>
  <c r="D1354" i="1"/>
  <c r="I1217" i="1"/>
  <c r="J1217" i="1"/>
  <c r="I1334" i="1"/>
  <c r="I1390" i="1"/>
  <c r="J1390" i="1" s="1"/>
  <c r="I1453" i="1"/>
  <c r="J1453" i="1" s="1"/>
  <c r="I1340" i="1"/>
  <c r="J1340" i="1" s="1"/>
  <c r="I1396" i="1"/>
  <c r="D1296" i="1"/>
  <c r="D1301" i="1"/>
  <c r="D1313" i="1"/>
  <c r="D1334" i="1"/>
  <c r="D1345" i="1"/>
  <c r="D1350" i="1"/>
  <c r="D1362" i="1"/>
  <c r="D1400" i="1"/>
  <c r="D1432" i="1"/>
  <c r="D1446" i="1"/>
  <c r="I1137" i="1"/>
  <c r="I1245" i="1"/>
  <c r="J1245" i="1"/>
  <c r="I1314" i="1"/>
  <c r="I1329" i="1"/>
  <c r="J1329" i="1" s="1"/>
  <c r="I1423" i="1"/>
  <c r="I1424" i="1"/>
  <c r="J1424" i="1" s="1"/>
  <c r="D1322" i="1"/>
  <c r="I1330" i="1"/>
  <c r="D1308" i="1"/>
  <c r="D1316" i="1"/>
  <c r="D1367" i="1"/>
  <c r="C1369" i="1"/>
  <c r="D1396" i="1"/>
  <c r="D1415" i="1"/>
  <c r="D1450" i="1"/>
  <c r="I1229" i="1"/>
  <c r="J1229" i="1"/>
  <c r="I1298" i="1"/>
  <c r="I1324" i="1"/>
  <c r="J1324" i="1"/>
  <c r="I1346" i="1"/>
  <c r="J1346" i="1" s="1"/>
  <c r="I1364" i="1"/>
  <c r="I1360" i="1"/>
  <c r="I1373" i="1"/>
  <c r="J1373" i="1" s="1"/>
  <c r="I1402" i="1"/>
  <c r="J1402" i="1"/>
  <c r="I1427" i="1"/>
  <c r="J1427" i="1" s="1"/>
  <c r="I1430" i="1"/>
  <c r="I963" i="1"/>
  <c r="D979" i="1"/>
  <c r="D955" i="1"/>
  <c r="D1005" i="1"/>
  <c r="D1024" i="1"/>
  <c r="I985" i="1"/>
  <c r="I1000" i="1"/>
  <c r="I1015" i="1"/>
  <c r="I952" i="1"/>
  <c r="I984" i="1"/>
  <c r="I994" i="1"/>
  <c r="I1019" i="1"/>
  <c r="J1019" i="1"/>
  <c r="C1025" i="1"/>
  <c r="I954" i="1"/>
  <c r="I871" i="1"/>
  <c r="I917" i="1"/>
  <c r="D877" i="1"/>
  <c r="D941" i="1"/>
  <c r="I874" i="1"/>
  <c r="F939" i="1"/>
  <c r="G939" i="1"/>
  <c r="I885" i="1"/>
  <c r="I902" i="1"/>
  <c r="F889" i="1"/>
  <c r="G889" i="1"/>
  <c r="D929" i="1"/>
  <c r="D931" i="1"/>
  <c r="I866" i="1"/>
  <c r="J866" i="1"/>
  <c r="I886" i="1"/>
  <c r="I892" i="1"/>
  <c r="I898" i="1"/>
  <c r="I914" i="1"/>
  <c r="J914" i="1"/>
  <c r="I918" i="1"/>
  <c r="I932" i="1"/>
  <c r="I938" i="1"/>
  <c r="I781" i="1"/>
  <c r="I840" i="1"/>
  <c r="D807" i="1"/>
  <c r="D855" i="1"/>
  <c r="I816" i="1"/>
  <c r="I829" i="1"/>
  <c r="I845" i="1"/>
  <c r="I835" i="1"/>
  <c r="J835" i="1"/>
  <c r="I809" i="1"/>
  <c r="I785" i="1"/>
  <c r="D846" i="1"/>
  <c r="I813" i="1"/>
  <c r="J813" i="1"/>
  <c r="D797" i="1"/>
  <c r="I780" i="1"/>
  <c r="I800" i="1"/>
  <c r="I806" i="1"/>
  <c r="J806" i="1"/>
  <c r="I812" i="1"/>
  <c r="I833" i="1"/>
  <c r="I847" i="1"/>
  <c r="C853" i="1"/>
  <c r="D853" i="1"/>
  <c r="I818" i="1"/>
  <c r="C724" i="1"/>
  <c r="D720" i="1"/>
  <c r="C767" i="1"/>
  <c r="I529" i="1"/>
  <c r="J529" i="1"/>
  <c r="I535" i="1"/>
  <c r="J535" i="1"/>
  <c r="I563" i="1"/>
  <c r="I587" i="1"/>
  <c r="J587" i="1"/>
  <c r="D525" i="1"/>
  <c r="D530" i="1"/>
  <c r="I522" i="1"/>
  <c r="I528" i="1"/>
  <c r="J528" i="1"/>
  <c r="C537" i="1"/>
  <c r="D537" i="1"/>
  <c r="I548" i="1"/>
  <c r="J548" i="1"/>
  <c r="I554" i="1"/>
  <c r="J554" i="1"/>
  <c r="I557" i="1"/>
  <c r="J557" i="1"/>
  <c r="I588" i="1"/>
  <c r="I594" i="1"/>
  <c r="J594" i="1"/>
  <c r="D536" i="1"/>
  <c r="D540" i="1"/>
  <c r="D586" i="1"/>
  <c r="D599" i="1"/>
  <c r="D535" i="1"/>
  <c r="D544" i="1"/>
  <c r="D577" i="1"/>
  <c r="D590" i="1"/>
  <c r="I541" i="1"/>
  <c r="I566" i="1"/>
  <c r="I573" i="1"/>
  <c r="D478" i="1"/>
  <c r="D490" i="1"/>
  <c r="D438" i="1"/>
  <c r="D448" i="1"/>
  <c r="D493" i="1"/>
  <c r="I455" i="1"/>
  <c r="I474" i="1"/>
  <c r="J474" i="1"/>
  <c r="I470" i="1"/>
  <c r="J470" i="1"/>
  <c r="I480" i="1"/>
  <c r="I454" i="1"/>
  <c r="I481" i="1"/>
  <c r="J481" i="1"/>
  <c r="D464" i="1"/>
  <c r="D485" i="1"/>
  <c r="D436" i="1"/>
  <c r="D484" i="1"/>
  <c r="D489" i="1"/>
  <c r="I439" i="1"/>
  <c r="I473" i="1"/>
  <c r="I469" i="1"/>
  <c r="I479" i="1"/>
  <c r="J479" i="1"/>
  <c r="I504" i="1"/>
  <c r="I500" i="1"/>
  <c r="J500" i="1"/>
  <c r="I513" i="1"/>
  <c r="J513" i="1"/>
  <c r="I272" i="1"/>
  <c r="I278" i="1"/>
  <c r="I323" i="1"/>
  <c r="G323" i="1"/>
  <c r="I324" i="1"/>
  <c r="I320" i="1"/>
  <c r="I284" i="1"/>
  <c r="I290" i="1"/>
  <c r="I312" i="1"/>
  <c r="I183" i="1"/>
  <c r="I189" i="1"/>
  <c r="I195" i="1"/>
  <c r="I205" i="1"/>
  <c r="I216" i="1"/>
  <c r="I212" i="1"/>
  <c r="I222" i="1"/>
  <c r="I246" i="1"/>
  <c r="I242" i="1"/>
  <c r="I255" i="1"/>
  <c r="I184" i="1"/>
  <c r="I190" i="1"/>
  <c r="I200" i="1"/>
  <c r="I196" i="1"/>
  <c r="I215" i="1"/>
  <c r="I211" i="1"/>
  <c r="I221" i="1"/>
  <c r="I245" i="1"/>
  <c r="H1059" i="1"/>
  <c r="H1105" i="1"/>
  <c r="E1068" i="1"/>
  <c r="J898" i="1"/>
  <c r="J821" i="1"/>
  <c r="I399" i="1"/>
  <c r="I355" i="1"/>
  <c r="I361" i="1"/>
  <c r="I367" i="1"/>
  <c r="J367" i="1"/>
  <c r="I377" i="1"/>
  <c r="I413" i="1"/>
  <c r="I387" i="1"/>
  <c r="J387" i="1"/>
  <c r="I383" i="1"/>
  <c r="I393" i="1"/>
  <c r="I1500" i="1"/>
  <c r="I1504" i="1"/>
  <c r="G1540" i="1"/>
  <c r="J1503" i="1"/>
  <c r="F1541" i="1"/>
  <c r="G1541" i="1"/>
  <c r="I1469" i="1"/>
  <c r="J1469" i="1"/>
  <c r="I1510" i="1"/>
  <c r="J1510" i="1"/>
  <c r="I1519" i="1"/>
  <c r="J1519" i="1"/>
  <c r="D1482" i="1"/>
  <c r="D1511" i="1"/>
  <c r="D1545" i="1"/>
  <c r="F1491" i="1"/>
  <c r="G1491" i="1"/>
  <c r="F1477" i="1"/>
  <c r="I1506" i="1"/>
  <c r="I1524" i="1"/>
  <c r="J1524" i="1"/>
  <c r="I1528" i="1"/>
  <c r="J1528" i="1"/>
  <c r="I1533" i="1"/>
  <c r="I1472" i="1"/>
  <c r="I1531" i="1"/>
  <c r="J1531" i="1"/>
  <c r="D1473" i="1"/>
  <c r="I1505" i="1"/>
  <c r="J1505" i="1"/>
  <c r="J1486" i="1"/>
  <c r="C1537" i="1"/>
  <c r="D1537" i="1"/>
  <c r="F1537" i="1"/>
  <c r="G1537" i="1"/>
  <c r="I1534" i="1"/>
  <c r="J1534" i="1"/>
  <c r="I1539" i="1"/>
  <c r="J1539" i="1"/>
  <c r="G1531" i="1"/>
  <c r="G1539" i="1"/>
  <c r="I1403" i="1"/>
  <c r="J1403" i="1" s="1"/>
  <c r="D1409" i="1"/>
  <c r="F1455" i="1"/>
  <c r="G1455" i="1"/>
  <c r="I1386" i="1"/>
  <c r="J1386" i="1"/>
  <c r="I1418" i="1"/>
  <c r="J1418" i="1" s="1"/>
  <c r="I1440" i="1"/>
  <c r="J1440" i="1" s="1"/>
  <c r="I1445" i="1"/>
  <c r="J1445" i="1"/>
  <c r="G1402" i="1"/>
  <c r="I1441" i="1"/>
  <c r="J1441" i="1" s="1"/>
  <c r="D1416" i="1"/>
  <c r="J1350" i="1"/>
  <c r="I1352" i="1"/>
  <c r="I1356" i="1"/>
  <c r="I1299" i="1"/>
  <c r="J1299" i="1" s="1"/>
  <c r="I1332" i="1"/>
  <c r="I1333" i="1"/>
  <c r="J1333" i="1" s="1"/>
  <c r="D1236" i="1"/>
  <c r="D1282" i="1"/>
  <c r="C1086" i="1"/>
  <c r="C54" i="1" s="1"/>
  <c r="D1230" i="1"/>
  <c r="D1258" i="1"/>
  <c r="C1042" i="1"/>
  <c r="D1042" i="1" s="1"/>
  <c r="C1098" i="1"/>
  <c r="D1098" i="1" s="1"/>
  <c r="F1080" i="1"/>
  <c r="G1080" i="1" s="1"/>
  <c r="F1064" i="1"/>
  <c r="I1285" i="1"/>
  <c r="J1285" i="1" s="1"/>
  <c r="D1229" i="1"/>
  <c r="D1237" i="1"/>
  <c r="D1242" i="1"/>
  <c r="C1283" i="1"/>
  <c r="C1052" i="1"/>
  <c r="D1052" i="1" s="1"/>
  <c r="I1211" i="1"/>
  <c r="J1211" i="1" s="1"/>
  <c r="I1246" i="1"/>
  <c r="I1252" i="1"/>
  <c r="J1252" i="1" s="1"/>
  <c r="I1268" i="1"/>
  <c r="J1268" i="1" s="1"/>
  <c r="D1264" i="1"/>
  <c r="C1096" i="1"/>
  <c r="D1096" i="1" s="1"/>
  <c r="C1092" i="1"/>
  <c r="D1092" i="1" s="1"/>
  <c r="F1096" i="1"/>
  <c r="F64" i="1" s="1"/>
  <c r="G64" i="1" s="1"/>
  <c r="F1092" i="1"/>
  <c r="G1092" i="1" s="1"/>
  <c r="F1088" i="1"/>
  <c r="F1060" i="1"/>
  <c r="G1060" i="1" s="1"/>
  <c r="D1259" i="1"/>
  <c r="C1050" i="1"/>
  <c r="I1244" i="1"/>
  <c r="J1244" i="1" s="1"/>
  <c r="I1232" i="1"/>
  <c r="J1232" i="1"/>
  <c r="I1278" i="1"/>
  <c r="J1278" i="1"/>
  <c r="F1256" i="1"/>
  <c r="D1232" i="1"/>
  <c r="D1239" i="1"/>
  <c r="D1253" i="1"/>
  <c r="C1067" i="1"/>
  <c r="C1075" i="1"/>
  <c r="D1075" i="1" s="1"/>
  <c r="I1261" i="1"/>
  <c r="J1261" i="1" s="1"/>
  <c r="G1251" i="1"/>
  <c r="C1045" i="1"/>
  <c r="D1045" i="1" s="1"/>
  <c r="G1221" i="1"/>
  <c r="I1254" i="1"/>
  <c r="I1201" i="1"/>
  <c r="G1179" i="1"/>
  <c r="G1149" i="1"/>
  <c r="I1174" i="1"/>
  <c r="J1174" i="1"/>
  <c r="D1174" i="1"/>
  <c r="D1173" i="1"/>
  <c r="D1191" i="1"/>
  <c r="I1191" i="1"/>
  <c r="G1201" i="1"/>
  <c r="G1192" i="1"/>
  <c r="G1188" i="1"/>
  <c r="F1082" i="1"/>
  <c r="G1168" i="1"/>
  <c r="F1147" i="1"/>
  <c r="G1147" i="1" s="1"/>
  <c r="F1056" i="1"/>
  <c r="G1056" i="1" s="1"/>
  <c r="G1136" i="1"/>
  <c r="F1050" i="1"/>
  <c r="G1050" i="1" s="1"/>
  <c r="G1130" i="1"/>
  <c r="G1126" i="1"/>
  <c r="I1143" i="1"/>
  <c r="J1143" i="1" s="1"/>
  <c r="I1157" i="1"/>
  <c r="J1157" i="1" s="1"/>
  <c r="I1166" i="1"/>
  <c r="J1166" i="1"/>
  <c r="I1175" i="1"/>
  <c r="I1189" i="1"/>
  <c r="J1189" i="1"/>
  <c r="G1129" i="1"/>
  <c r="G1146" i="1"/>
  <c r="G1178" i="1"/>
  <c r="I1179" i="1"/>
  <c r="G1175" i="1"/>
  <c r="G1165" i="1"/>
  <c r="G1159" i="1"/>
  <c r="G1131" i="1"/>
  <c r="D1138" i="1"/>
  <c r="D1161" i="1"/>
  <c r="D1167" i="1"/>
  <c r="D1179" i="1"/>
  <c r="D1125" i="1"/>
  <c r="I1196" i="1"/>
  <c r="J1196" i="1" s="1"/>
  <c r="G1199" i="1"/>
  <c r="G1191" i="1"/>
  <c r="G1177" i="1"/>
  <c r="G1173" i="1"/>
  <c r="G1157" i="1"/>
  <c r="G1151" i="1"/>
  <c r="G1145" i="1"/>
  <c r="G1141" i="1"/>
  <c r="G1135" i="1"/>
  <c r="I1130" i="1"/>
  <c r="I1135" i="1"/>
  <c r="J1135" i="1"/>
  <c r="I1153" i="1"/>
  <c r="J1153" i="1" s="1"/>
  <c r="I1172" i="1"/>
  <c r="J1172" i="1" s="1"/>
  <c r="G1166" i="1"/>
  <c r="G1182" i="1"/>
  <c r="I1183" i="1"/>
  <c r="J1183" i="1" s="1"/>
  <c r="I1188" i="1"/>
  <c r="J1188" i="1" s="1"/>
  <c r="G1189" i="1"/>
  <c r="G1183" i="1"/>
  <c r="G1169" i="1"/>
  <c r="G1137" i="1"/>
  <c r="I1132" i="1"/>
  <c r="J1132" i="1"/>
  <c r="I1146" i="1"/>
  <c r="J1146" i="1" s="1"/>
  <c r="I1165" i="1"/>
  <c r="J1179" i="1"/>
  <c r="D1188" i="1"/>
  <c r="I1187" i="1"/>
  <c r="J1187" i="1" s="1"/>
  <c r="G1196" i="1"/>
  <c r="G1176" i="1"/>
  <c r="G1172" i="1"/>
  <c r="F1086" i="1"/>
  <c r="G1086" i="1" s="1"/>
  <c r="G1160" i="1"/>
  <c r="F1074" i="1"/>
  <c r="G1156" i="1"/>
  <c r="F1070" i="1"/>
  <c r="G1144" i="1"/>
  <c r="G1124" i="1"/>
  <c r="F1038" i="1"/>
  <c r="I1131" i="1"/>
  <c r="J1131" i="1" s="1"/>
  <c r="I1136" i="1"/>
  <c r="J1136" i="1" s="1"/>
  <c r="I1141" i="1"/>
  <c r="J1141" i="1"/>
  <c r="I1145" i="1"/>
  <c r="J1145" i="1" s="1"/>
  <c r="I1159" i="1"/>
  <c r="J1159" i="1" s="1"/>
  <c r="I1173" i="1"/>
  <c r="J1173" i="1" s="1"/>
  <c r="I1177" i="1"/>
  <c r="J1177" i="1" s="1"/>
  <c r="I1182" i="1"/>
  <c r="J1182" i="1"/>
  <c r="I1199" i="1"/>
  <c r="I972" i="1"/>
  <c r="I990" i="1"/>
  <c r="G954" i="1"/>
  <c r="I973" i="1"/>
  <c r="I996" i="1"/>
  <c r="J996" i="1"/>
  <c r="I1023" i="1"/>
  <c r="J1023" i="1"/>
  <c r="D984" i="1"/>
  <c r="D994" i="1"/>
  <c r="D1010" i="1"/>
  <c r="D1023" i="1"/>
  <c r="I960" i="1"/>
  <c r="I988" i="1"/>
  <c r="J988" i="1"/>
  <c r="I1006" i="1"/>
  <c r="J1006" i="1"/>
  <c r="G1029" i="1"/>
  <c r="I986" i="1"/>
  <c r="I989" i="1"/>
  <c r="J989" i="1"/>
  <c r="F982" i="1"/>
  <c r="G982" i="1"/>
  <c r="I964" i="1"/>
  <c r="J964" i="1"/>
  <c r="I969" i="1"/>
  <c r="I978" i="1"/>
  <c r="J978" i="1"/>
  <c r="I1001" i="1"/>
  <c r="J1001" i="1"/>
  <c r="D957" i="1"/>
  <c r="D971" i="1"/>
  <c r="J987" i="1"/>
  <c r="F967" i="1"/>
  <c r="G967" i="1"/>
  <c r="I953" i="1"/>
  <c r="I1011" i="1"/>
  <c r="D918" i="1"/>
  <c r="I880" i="1"/>
  <c r="I899" i="1"/>
  <c r="J899" i="1"/>
  <c r="D884" i="1"/>
  <c r="D895" i="1"/>
  <c r="D938" i="1"/>
  <c r="D909" i="1"/>
  <c r="I887" i="1"/>
  <c r="I901" i="1"/>
  <c r="I910" i="1"/>
  <c r="I919" i="1"/>
  <c r="J919" i="1"/>
  <c r="I923" i="1"/>
  <c r="G884" i="1"/>
  <c r="D874" i="1"/>
  <c r="D903" i="1"/>
  <c r="C935" i="1"/>
  <c r="F875" i="1"/>
  <c r="I933" i="1"/>
  <c r="G937" i="1"/>
  <c r="J903" i="1"/>
  <c r="I922" i="1"/>
  <c r="I926" i="1"/>
  <c r="J793" i="1"/>
  <c r="I799" i="1"/>
  <c r="I822" i="1"/>
  <c r="J822" i="1"/>
  <c r="I831" i="1"/>
  <c r="J831" i="1"/>
  <c r="I839" i="1"/>
  <c r="I848" i="1"/>
  <c r="J848" i="1"/>
  <c r="G845" i="1"/>
  <c r="D829" i="1"/>
  <c r="D838" i="1"/>
  <c r="I805" i="1"/>
  <c r="J805" i="1"/>
  <c r="I814" i="1"/>
  <c r="J814" i="1"/>
  <c r="I832" i="1"/>
  <c r="J832" i="1"/>
  <c r="G818" i="1"/>
  <c r="J785" i="1"/>
  <c r="D821" i="1"/>
  <c r="D834" i="1"/>
  <c r="D857" i="1"/>
  <c r="I787" i="1"/>
  <c r="J787" i="1"/>
  <c r="I801" i="1"/>
  <c r="J801" i="1"/>
  <c r="I837" i="1"/>
  <c r="J837" i="1"/>
  <c r="I851" i="1"/>
  <c r="G835" i="1"/>
  <c r="I844" i="1"/>
  <c r="J844" i="1"/>
  <c r="G809" i="1"/>
  <c r="D782" i="1"/>
  <c r="F803" i="1"/>
  <c r="G803" i="1"/>
  <c r="I786" i="1"/>
  <c r="J786" i="1"/>
  <c r="I828" i="1"/>
  <c r="D793" i="1"/>
  <c r="D812" i="1"/>
  <c r="D851" i="1"/>
  <c r="I843" i="1"/>
  <c r="I696" i="1"/>
  <c r="J696" i="1"/>
  <c r="C610" i="1"/>
  <c r="I702" i="1"/>
  <c r="C616" i="1"/>
  <c r="C622" i="1"/>
  <c r="I708" i="1"/>
  <c r="C630" i="1"/>
  <c r="I716" i="1"/>
  <c r="J716" i="1"/>
  <c r="I712" i="1"/>
  <c r="C626" i="1"/>
  <c r="C637" i="1"/>
  <c r="I723" i="1"/>
  <c r="C645" i="1"/>
  <c r="D645" i="1"/>
  <c r="I731" i="1"/>
  <c r="C641" i="1"/>
  <c r="D641" i="1"/>
  <c r="I727" i="1"/>
  <c r="J727" i="1"/>
  <c r="C651" i="1"/>
  <c r="I737" i="1"/>
  <c r="I744" i="1"/>
  <c r="C658" i="1"/>
  <c r="D753" i="1"/>
  <c r="C667" i="1"/>
  <c r="D667" i="1"/>
  <c r="I753" i="1"/>
  <c r="J753" i="1"/>
  <c r="C663" i="1"/>
  <c r="I749" i="1"/>
  <c r="J749" i="1"/>
  <c r="C676" i="1"/>
  <c r="I762" i="1"/>
  <c r="C672" i="1"/>
  <c r="I758" i="1"/>
  <c r="J758" i="1"/>
  <c r="C685" i="1"/>
  <c r="I771" i="1"/>
  <c r="F767" i="1"/>
  <c r="G767" i="1"/>
  <c r="G765" i="1"/>
  <c r="F679" i="1"/>
  <c r="F673" i="1"/>
  <c r="G673" i="1"/>
  <c r="G759" i="1"/>
  <c r="G753" i="1"/>
  <c r="F667" i="1"/>
  <c r="G667" i="1"/>
  <c r="F663" i="1"/>
  <c r="G663" i="1"/>
  <c r="G749" i="1"/>
  <c r="G745" i="1"/>
  <c r="F659" i="1"/>
  <c r="G659" i="1"/>
  <c r="F653" i="1"/>
  <c r="G653" i="1"/>
  <c r="G739" i="1"/>
  <c r="F649" i="1"/>
  <c r="G735" i="1"/>
  <c r="G729" i="1"/>
  <c r="F643" i="1"/>
  <c r="G643" i="1"/>
  <c r="F637" i="1"/>
  <c r="G637" i="1"/>
  <c r="G723" i="1"/>
  <c r="G719" i="1"/>
  <c r="F633" i="1"/>
  <c r="F627" i="1"/>
  <c r="G627" i="1"/>
  <c r="G713" i="1"/>
  <c r="G707" i="1"/>
  <c r="F621" i="1"/>
  <c r="G621" i="1"/>
  <c r="F615" i="1"/>
  <c r="G615" i="1"/>
  <c r="G701" i="1"/>
  <c r="F611" i="1"/>
  <c r="G611" i="1"/>
  <c r="G697" i="1"/>
  <c r="I694" i="1"/>
  <c r="C608" i="1"/>
  <c r="C609" i="1"/>
  <c r="D609" i="1"/>
  <c r="I695" i="1"/>
  <c r="I701" i="1"/>
  <c r="C615" i="1"/>
  <c r="C621" i="1"/>
  <c r="I707" i="1"/>
  <c r="J707" i="1"/>
  <c r="D715" i="1"/>
  <c r="C629" i="1"/>
  <c r="D629" i="1"/>
  <c r="I715" i="1"/>
  <c r="J715" i="1"/>
  <c r="C633" i="1"/>
  <c r="I719" i="1"/>
  <c r="C636" i="1"/>
  <c r="I722" i="1"/>
  <c r="J722" i="1"/>
  <c r="C733" i="1"/>
  <c r="C644" i="1"/>
  <c r="I730" i="1"/>
  <c r="C649" i="1"/>
  <c r="I735" i="1"/>
  <c r="C650" i="1"/>
  <c r="D650" i="1"/>
  <c r="I736" i="1"/>
  <c r="I743" i="1"/>
  <c r="C657" i="1"/>
  <c r="D657" i="1"/>
  <c r="I752" i="1"/>
  <c r="C666" i="1"/>
  <c r="I748" i="1"/>
  <c r="J748" i="1"/>
  <c r="C662" i="1"/>
  <c r="I761" i="1"/>
  <c r="C675" i="1"/>
  <c r="D675" i="1"/>
  <c r="I765" i="1"/>
  <c r="J765" i="1"/>
  <c r="F685" i="1"/>
  <c r="G685" i="1"/>
  <c r="G771" i="1"/>
  <c r="F676" i="1"/>
  <c r="G676" i="1"/>
  <c r="G762" i="1"/>
  <c r="F672" i="1"/>
  <c r="G672" i="1"/>
  <c r="G758" i="1"/>
  <c r="G752" i="1"/>
  <c r="F666" i="1"/>
  <c r="G666" i="1"/>
  <c r="F662" i="1"/>
  <c r="G662" i="1"/>
  <c r="G748" i="1"/>
  <c r="G744" i="1"/>
  <c r="F658" i="1"/>
  <c r="G658" i="1"/>
  <c r="F652" i="1"/>
  <c r="G652" i="1"/>
  <c r="G738" i="1"/>
  <c r="F646" i="1"/>
  <c r="G646" i="1"/>
  <c r="G732" i="1"/>
  <c r="G728" i="1"/>
  <c r="F642" i="1"/>
  <c r="G642" i="1"/>
  <c r="F636" i="1"/>
  <c r="G636" i="1"/>
  <c r="G722" i="1"/>
  <c r="F630" i="1"/>
  <c r="G630" i="1"/>
  <c r="G716" i="1"/>
  <c r="G712" i="1"/>
  <c r="F626" i="1"/>
  <c r="G626" i="1"/>
  <c r="F620" i="1"/>
  <c r="G620" i="1"/>
  <c r="G706" i="1"/>
  <c r="G700" i="1"/>
  <c r="F614" i="1"/>
  <c r="G614" i="1"/>
  <c r="G696" i="1"/>
  <c r="F610" i="1"/>
  <c r="G610" i="1"/>
  <c r="I767" i="1"/>
  <c r="J767" i="1"/>
  <c r="D698" i="1"/>
  <c r="I698" i="1"/>
  <c r="C612" i="1"/>
  <c r="C613" i="1"/>
  <c r="D613" i="1"/>
  <c r="I699" i="1"/>
  <c r="I700" i="1"/>
  <c r="C614" i="1"/>
  <c r="I706" i="1"/>
  <c r="C620" i="1"/>
  <c r="D714" i="1"/>
  <c r="I714" i="1"/>
  <c r="C628" i="1"/>
  <c r="I720" i="1"/>
  <c r="C634" i="1"/>
  <c r="C640" i="1"/>
  <c r="I726" i="1"/>
  <c r="J726" i="1"/>
  <c r="C643" i="1"/>
  <c r="I729" i="1"/>
  <c r="I739" i="1"/>
  <c r="C653" i="1"/>
  <c r="C656" i="1"/>
  <c r="I742" i="1"/>
  <c r="C660" i="1"/>
  <c r="I746" i="1"/>
  <c r="J746" i="1"/>
  <c r="I751" i="1"/>
  <c r="C665" i="1"/>
  <c r="D665" i="1"/>
  <c r="I747" i="1"/>
  <c r="C661" i="1"/>
  <c r="D661" i="1"/>
  <c r="I760" i="1"/>
  <c r="J760" i="1"/>
  <c r="C674" i="1"/>
  <c r="I766" i="1"/>
  <c r="J766" i="1"/>
  <c r="G769" i="1"/>
  <c r="F683" i="1"/>
  <c r="G683" i="1"/>
  <c r="G761" i="1"/>
  <c r="F675" i="1"/>
  <c r="G675" i="1"/>
  <c r="G757" i="1"/>
  <c r="F671" i="1"/>
  <c r="G671" i="1"/>
  <c r="F665" i="1"/>
  <c r="G665" i="1"/>
  <c r="G751" i="1"/>
  <c r="G747" i="1"/>
  <c r="F661" i="1"/>
  <c r="G661" i="1"/>
  <c r="F657" i="1"/>
  <c r="G657" i="1"/>
  <c r="G743" i="1"/>
  <c r="G737" i="1"/>
  <c r="F651" i="1"/>
  <c r="G651" i="1"/>
  <c r="F645" i="1"/>
  <c r="G645" i="1"/>
  <c r="G731" i="1"/>
  <c r="G727" i="1"/>
  <c r="F641" i="1"/>
  <c r="G641" i="1"/>
  <c r="F635" i="1"/>
  <c r="G635" i="1"/>
  <c r="G721" i="1"/>
  <c r="F629" i="1"/>
  <c r="G629" i="1"/>
  <c r="G715" i="1"/>
  <c r="G711" i="1"/>
  <c r="F625" i="1"/>
  <c r="F709" i="1"/>
  <c r="G709" i="1"/>
  <c r="G705" i="1"/>
  <c r="F619" i="1"/>
  <c r="G619" i="1"/>
  <c r="F613" i="1"/>
  <c r="G613" i="1"/>
  <c r="G699" i="1"/>
  <c r="G695" i="1"/>
  <c r="F609" i="1"/>
  <c r="G609" i="1"/>
  <c r="J699" i="1"/>
  <c r="D697" i="1"/>
  <c r="I697" i="1"/>
  <c r="C611" i="1"/>
  <c r="D702" i="1"/>
  <c r="I705" i="1"/>
  <c r="C619" i="1"/>
  <c r="I711" i="1"/>
  <c r="C625" i="1"/>
  <c r="D625" i="1"/>
  <c r="C627" i="1"/>
  <c r="I713" i="1"/>
  <c r="I721" i="1"/>
  <c r="C635" i="1"/>
  <c r="C646" i="1"/>
  <c r="I732" i="1"/>
  <c r="C642" i="1"/>
  <c r="I728" i="1"/>
  <c r="J728" i="1"/>
  <c r="C652" i="1"/>
  <c r="I738" i="1"/>
  <c r="C659" i="1"/>
  <c r="I659" i="1"/>
  <c r="I745" i="1"/>
  <c r="J745" i="1"/>
  <c r="C668" i="1"/>
  <c r="I754" i="1"/>
  <c r="C664" i="1"/>
  <c r="I750" i="1"/>
  <c r="J750" i="1"/>
  <c r="I757" i="1"/>
  <c r="C671" i="1"/>
  <c r="C673" i="1"/>
  <c r="I759" i="1"/>
  <c r="J759" i="1"/>
  <c r="I769" i="1"/>
  <c r="C683" i="1"/>
  <c r="F680" i="1"/>
  <c r="G680" i="1"/>
  <c r="G766" i="1"/>
  <c r="G760" i="1"/>
  <c r="F674" i="1"/>
  <c r="G674" i="1"/>
  <c r="F668" i="1"/>
  <c r="G668" i="1"/>
  <c r="G754" i="1"/>
  <c r="F664" i="1"/>
  <c r="G664" i="1"/>
  <c r="G750" i="1"/>
  <c r="F660" i="1"/>
  <c r="G660" i="1"/>
  <c r="G746" i="1"/>
  <c r="F656" i="1"/>
  <c r="G742" i="1"/>
  <c r="F650" i="1"/>
  <c r="G650" i="1"/>
  <c r="G736" i="1"/>
  <c r="F644" i="1"/>
  <c r="G644" i="1"/>
  <c r="G730" i="1"/>
  <c r="F640" i="1"/>
  <c r="G726" i="1"/>
  <c r="F634" i="1"/>
  <c r="G634" i="1"/>
  <c r="G720" i="1"/>
  <c r="F628" i="1"/>
  <c r="G628" i="1"/>
  <c r="G714" i="1"/>
  <c r="F622" i="1"/>
  <c r="G622" i="1"/>
  <c r="G708" i="1"/>
  <c r="F616" i="1"/>
  <c r="G616" i="1"/>
  <c r="G702" i="1"/>
  <c r="F612" i="1"/>
  <c r="G612" i="1"/>
  <c r="G698" i="1"/>
  <c r="F608" i="1"/>
  <c r="G694" i="1"/>
  <c r="D528" i="1"/>
  <c r="D534" i="1"/>
  <c r="D563" i="1"/>
  <c r="I534" i="1"/>
  <c r="I543" i="1"/>
  <c r="I571" i="1"/>
  <c r="I593" i="1"/>
  <c r="J593" i="1"/>
  <c r="D550" i="1"/>
  <c r="I524" i="1"/>
  <c r="J524" i="1"/>
  <c r="I542" i="1"/>
  <c r="J542" i="1"/>
  <c r="I560" i="1"/>
  <c r="D522" i="1"/>
  <c r="D580" i="1"/>
  <c r="I549" i="1"/>
  <c r="J549" i="1"/>
  <c r="I567" i="1"/>
  <c r="J567" i="1"/>
  <c r="I576" i="1"/>
  <c r="J576" i="1"/>
  <c r="G556" i="1"/>
  <c r="D564" i="1"/>
  <c r="F537" i="1"/>
  <c r="G537" i="1"/>
  <c r="I581" i="1"/>
  <c r="G593" i="1"/>
  <c r="I449" i="1"/>
  <c r="J449" i="1"/>
  <c r="I494" i="1"/>
  <c r="J494" i="1"/>
  <c r="J443" i="1"/>
  <c r="J462" i="1"/>
  <c r="D507" i="1"/>
  <c r="I437" i="1"/>
  <c r="I486" i="1"/>
  <c r="D461" i="1"/>
  <c r="D443" i="1"/>
  <c r="F475" i="1"/>
  <c r="G475" i="1"/>
  <c r="I511" i="1"/>
  <c r="J511" i="1"/>
  <c r="I472" i="1"/>
  <c r="J472" i="1"/>
  <c r="I477" i="1"/>
  <c r="D449" i="1"/>
  <c r="J463" i="1"/>
  <c r="G509" i="1"/>
  <c r="H1050" i="1"/>
  <c r="H1104" i="1"/>
  <c r="H1113" i="1"/>
  <c r="H1044" i="1"/>
  <c r="H1074" i="1"/>
  <c r="H1076" i="1"/>
  <c r="H1083" i="1"/>
  <c r="H1088" i="1"/>
  <c r="H1090" i="1"/>
  <c r="H1092" i="1"/>
  <c r="H1096" i="1"/>
  <c r="H1094" i="1"/>
  <c r="H1058" i="1"/>
  <c r="H1102" i="1"/>
  <c r="H1106" i="1"/>
  <c r="H1110" i="1"/>
  <c r="H1066" i="1"/>
  <c r="H1040" i="1"/>
  <c r="H1063" i="1"/>
  <c r="E1077" i="1"/>
  <c r="H1079" i="1"/>
  <c r="H1086" i="1"/>
  <c r="E1099" i="1"/>
  <c r="E1107" i="1"/>
  <c r="H1107" i="1"/>
  <c r="E26" i="1"/>
  <c r="E29" i="1"/>
  <c r="H1072" i="1"/>
  <c r="E1084" i="1"/>
  <c r="E31" i="1"/>
  <c r="E49" i="1"/>
  <c r="H49" i="1"/>
  <c r="E72" i="1"/>
  <c r="H72" i="1"/>
  <c r="E1061" i="1"/>
  <c r="H1093" i="1"/>
  <c r="E1111" i="1"/>
  <c r="H1042" i="1"/>
  <c r="H1052" i="1"/>
  <c r="H1056" i="1"/>
  <c r="H1060" i="1"/>
  <c r="H74" i="1"/>
  <c r="H1041" i="1"/>
  <c r="H1045" i="1"/>
  <c r="H1064" i="1"/>
  <c r="H1091" i="1"/>
  <c r="H61" i="1"/>
  <c r="H14" i="1"/>
  <c r="H33" i="1"/>
  <c r="H66" i="1"/>
  <c r="H83" i="1"/>
  <c r="E19" i="1"/>
  <c r="E32" i="1"/>
  <c r="H32" i="1"/>
  <c r="E69" i="1"/>
  <c r="E73" i="1"/>
  <c r="E7" i="1"/>
  <c r="E11" i="1"/>
  <c r="H11" i="1"/>
  <c r="H28" i="1"/>
  <c r="H20" i="1"/>
  <c r="E17" i="1"/>
  <c r="H24" i="1"/>
  <c r="E34" i="1"/>
  <c r="E39" i="1"/>
  <c r="E45" i="1"/>
  <c r="E55" i="1"/>
  <c r="E59" i="1"/>
  <c r="E71" i="1"/>
  <c r="H78" i="1"/>
  <c r="H1055" i="1"/>
  <c r="H8" i="1"/>
  <c r="H12" i="1"/>
  <c r="H23" i="1"/>
  <c r="H27" i="1"/>
  <c r="H35" i="1"/>
  <c r="H40" i="1"/>
  <c r="H44" i="1"/>
  <c r="H47" i="1"/>
  <c r="H51" i="1"/>
  <c r="H56" i="1"/>
  <c r="H60" i="1"/>
  <c r="H64" i="1"/>
  <c r="H69" i="1"/>
  <c r="H81" i="1"/>
  <c r="H1065" i="1"/>
  <c r="H1070" i="1"/>
  <c r="H1081" i="1"/>
  <c r="H1038" i="1"/>
  <c r="H1046" i="1"/>
  <c r="H1098" i="1"/>
  <c r="H1115" i="1"/>
  <c r="H6" i="1"/>
  <c r="H10" i="1"/>
  <c r="H25" i="1"/>
  <c r="H42" i="1"/>
  <c r="H54" i="1"/>
  <c r="H58" i="1"/>
  <c r="H62" i="1"/>
  <c r="H50" i="1"/>
  <c r="J800" i="1"/>
  <c r="J735" i="1"/>
  <c r="H38" i="1"/>
  <c r="H70" i="1"/>
  <c r="J585" i="1"/>
  <c r="H18" i="1"/>
  <c r="J392" i="1"/>
  <c r="H57" i="1"/>
  <c r="H65" i="1"/>
  <c r="G419" i="1"/>
  <c r="I370" i="1"/>
  <c r="I398" i="1"/>
  <c r="I406" i="1"/>
  <c r="J406" i="1"/>
  <c r="I410" i="1"/>
  <c r="I362" i="1"/>
  <c r="I371" i="1"/>
  <c r="I376" i="1"/>
  <c r="J376" i="1"/>
  <c r="I385" i="1"/>
  <c r="I358" i="1"/>
  <c r="I382" i="1"/>
  <c r="J382" i="1"/>
  <c r="I417" i="1"/>
  <c r="J417" i="1"/>
  <c r="G413" i="1"/>
  <c r="G421" i="1"/>
  <c r="I186" i="1"/>
  <c r="I230" i="1"/>
  <c r="I192" i="1"/>
  <c r="F251" i="1"/>
  <c r="G251" i="1"/>
  <c r="I185" i="1"/>
  <c r="I191" i="1"/>
  <c r="I214" i="1"/>
  <c r="I220" i="1"/>
  <c r="I244" i="1"/>
  <c r="I250" i="1"/>
  <c r="I178" i="1"/>
  <c r="I204" i="1"/>
  <c r="I210" i="1"/>
  <c r="I226" i="1"/>
  <c r="I238" i="1"/>
  <c r="I234" i="1"/>
  <c r="I223" i="1"/>
  <c r="I203" i="1"/>
  <c r="I219" i="1"/>
  <c r="I236" i="1"/>
  <c r="I232" i="1"/>
  <c r="I228" i="1"/>
  <c r="F201" i="1"/>
  <c r="G201" i="1"/>
  <c r="F187" i="1"/>
  <c r="I198" i="1"/>
  <c r="I213" i="1"/>
  <c r="I243" i="1"/>
  <c r="I229" i="1"/>
  <c r="I237" i="1"/>
  <c r="I233" i="1"/>
  <c r="G228" i="1"/>
  <c r="G232" i="1"/>
  <c r="G236" i="1"/>
  <c r="G249" i="1"/>
  <c r="G181" i="1"/>
  <c r="I332" i="1"/>
  <c r="I330" i="1"/>
  <c r="I319" i="1"/>
  <c r="I316" i="1"/>
  <c r="I300" i="1"/>
  <c r="I289" i="1"/>
  <c r="I277" i="1"/>
  <c r="G296" i="1"/>
  <c r="G300" i="1"/>
  <c r="G336" i="1"/>
  <c r="I306" i="1"/>
  <c r="F287" i="1"/>
  <c r="G287" i="1"/>
  <c r="F273" i="1"/>
  <c r="G337" i="1"/>
  <c r="I265" i="1"/>
  <c r="F333" i="1"/>
  <c r="G333" i="1"/>
  <c r="F310" i="1"/>
  <c r="G310" i="1"/>
  <c r="E79" i="1"/>
  <c r="H63" i="1"/>
  <c r="H48" i="1"/>
  <c r="H41" i="1"/>
  <c r="H43" i="1"/>
  <c r="H9" i="1"/>
  <c r="H13" i="1"/>
  <c r="H679" i="1"/>
  <c r="H681" i="1"/>
  <c r="H671" i="1"/>
  <c r="H673" i="1"/>
  <c r="H669" i="1"/>
  <c r="H659" i="1"/>
  <c r="H661" i="1"/>
  <c r="H663" i="1"/>
  <c r="H665" i="1"/>
  <c r="H667" i="1"/>
  <c r="D659" i="1"/>
  <c r="H657" i="1"/>
  <c r="H650" i="1"/>
  <c r="H654" i="1"/>
  <c r="H641" i="1"/>
  <c r="H643" i="1"/>
  <c r="H645" i="1"/>
  <c r="H638" i="1"/>
  <c r="H636" i="1"/>
  <c r="H634" i="1"/>
  <c r="D627" i="1"/>
  <c r="H631" i="1"/>
  <c r="H619" i="1"/>
  <c r="H611" i="1"/>
  <c r="H613" i="1"/>
  <c r="H609" i="1"/>
  <c r="H1109" i="1"/>
  <c r="H1101" i="1"/>
  <c r="H1087" i="1"/>
  <c r="H1089" i="1"/>
  <c r="H1095" i="1"/>
  <c r="H1097" i="1"/>
  <c r="H1080" i="1"/>
  <c r="H1082" i="1"/>
  <c r="H1071" i="1"/>
  <c r="H1073" i="1"/>
  <c r="H1075" i="1"/>
  <c r="E1053" i="1"/>
  <c r="H1049" i="1"/>
  <c r="H1039" i="1"/>
  <c r="H1043" i="1"/>
  <c r="E1047" i="1"/>
  <c r="J1410" i="1"/>
  <c r="D588" i="1"/>
  <c r="F591" i="1"/>
  <c r="G591" i="1"/>
  <c r="F717" i="1"/>
  <c r="D783" i="1"/>
  <c r="C795" i="1"/>
  <c r="J794" i="1"/>
  <c r="D823" i="1"/>
  <c r="C982" i="1"/>
  <c r="I982" i="1"/>
  <c r="D1015" i="1"/>
  <c r="D1235" i="1"/>
  <c r="C1240" i="1"/>
  <c r="D351" i="1"/>
  <c r="D356" i="1"/>
  <c r="D487" i="1"/>
  <c r="D565" i="1"/>
  <c r="J877" i="1"/>
  <c r="C881" i="1"/>
  <c r="D883" i="1"/>
  <c r="C896" i="1"/>
  <c r="D900" i="1"/>
  <c r="D924" i="1"/>
  <c r="D1136" i="1"/>
  <c r="D1150" i="1"/>
  <c r="D1159" i="1"/>
  <c r="D1471" i="1"/>
  <c r="D1495" i="1"/>
  <c r="C1498" i="1"/>
  <c r="J1495" i="1"/>
  <c r="J370" i="1"/>
  <c r="D403" i="1"/>
  <c r="D407" i="1"/>
  <c r="D555" i="1"/>
  <c r="D559" i="1"/>
  <c r="D573" i="1"/>
  <c r="D817" i="1"/>
  <c r="D958" i="1"/>
  <c r="D977" i="1"/>
  <c r="D980" i="1"/>
  <c r="D1210" i="1"/>
  <c r="C505" i="1"/>
  <c r="D499" i="1"/>
  <c r="J501" i="1"/>
  <c r="D501" i="1"/>
  <c r="D594" i="1"/>
  <c r="D788" i="1"/>
  <c r="J788" i="1"/>
  <c r="C810" i="1"/>
  <c r="D809" i="1"/>
  <c r="J809" i="1"/>
  <c r="D965" i="1"/>
  <c r="D973" i="1"/>
  <c r="D985" i="1"/>
  <c r="D1003" i="1"/>
  <c r="J1017" i="1"/>
  <c r="D1017" i="1"/>
  <c r="D1211" i="1"/>
  <c r="D1252" i="1"/>
  <c r="D1278" i="1"/>
  <c r="D1274" i="1"/>
  <c r="D1287" i="1"/>
  <c r="D1393" i="1"/>
  <c r="J477" i="1"/>
  <c r="D479" i="1"/>
  <c r="J485" i="1"/>
  <c r="J965" i="1"/>
  <c r="D1027" i="1"/>
  <c r="F733" i="1"/>
  <c r="G733" i="1"/>
  <c r="D914" i="1"/>
  <c r="D920" i="1"/>
  <c r="D937" i="1"/>
  <c r="C939" i="1"/>
  <c r="J952" i="1"/>
  <c r="D952" i="1"/>
  <c r="D1130" i="1"/>
  <c r="D1144" i="1"/>
  <c r="D1156" i="1"/>
  <c r="D1485" i="1"/>
  <c r="J1487" i="1"/>
  <c r="D1487" i="1"/>
  <c r="D422" i="1"/>
  <c r="J533" i="1"/>
  <c r="D798" i="1"/>
  <c r="D802" i="1"/>
  <c r="J885" i="1"/>
  <c r="D904" i="1"/>
  <c r="J985" i="1"/>
  <c r="D1502" i="1"/>
  <c r="D1525" i="1"/>
  <c r="J1525" i="1"/>
  <c r="D1521" i="1"/>
  <c r="D1540" i="1"/>
  <c r="J1540" i="1"/>
  <c r="H623" i="1"/>
  <c r="J1408" i="1"/>
  <c r="J1506" i="1"/>
  <c r="D1512" i="1"/>
  <c r="J969" i="1"/>
  <c r="J502" i="1"/>
  <c r="J560" i="1"/>
  <c r="J564" i="1"/>
  <c r="J590" i="1"/>
  <c r="J701" i="1"/>
  <c r="J708" i="1"/>
  <c r="H853" i="1"/>
  <c r="J878" i="1"/>
  <c r="J910" i="1"/>
  <c r="F247" i="1"/>
  <c r="G247" i="1"/>
  <c r="F303" i="1"/>
  <c r="G303" i="1"/>
  <c r="F445" i="1"/>
  <c r="F531" i="1"/>
  <c r="F755" i="1"/>
  <c r="G755" i="1"/>
  <c r="F740" i="1"/>
  <c r="G740" i="1"/>
  <c r="F819" i="1"/>
  <c r="G819" i="1"/>
  <c r="C967" i="1"/>
  <c r="D1314" i="1"/>
  <c r="D1329" i="1"/>
  <c r="D1359" i="1"/>
  <c r="F1507" i="1"/>
  <c r="G1507" i="1"/>
  <c r="J892" i="1"/>
  <c r="F217" i="1"/>
  <c r="G217" i="1"/>
  <c r="G373" i="1"/>
  <c r="F505" i="1"/>
  <c r="G505" i="1"/>
  <c r="F545" i="1"/>
  <c r="F991" i="1"/>
  <c r="G991" i="1"/>
  <c r="F975" i="1"/>
  <c r="G975" i="1"/>
  <c r="D1394" i="1"/>
  <c r="D1402" i="1"/>
  <c r="D1408" i="1"/>
  <c r="D1417" i="1"/>
  <c r="D1430" i="1"/>
  <c r="J1436" i="1"/>
  <c r="D1436" i="1"/>
  <c r="D1453" i="1"/>
  <c r="G365" i="1"/>
  <c r="C531" i="1"/>
  <c r="F724" i="1"/>
  <c r="G724" i="1"/>
  <c r="C819" i="1"/>
  <c r="I819" i="1"/>
  <c r="F853" i="1"/>
  <c r="G853" i="1"/>
  <c r="F841" i="1"/>
  <c r="G841" i="1"/>
  <c r="F826" i="1"/>
  <c r="G826" i="1"/>
  <c r="F795" i="1"/>
  <c r="G795" i="1"/>
  <c r="F935" i="1"/>
  <c r="G935" i="1"/>
  <c r="J956" i="1"/>
  <c r="F1025" i="1"/>
  <c r="G1025" i="1"/>
  <c r="F961" i="1"/>
  <c r="C1170" i="1"/>
  <c r="F1240" i="1"/>
  <c r="G1240" i="1" s="1"/>
  <c r="F1369" i="1"/>
  <c r="G1369" i="1" s="1"/>
  <c r="C1455" i="1"/>
  <c r="D1455" i="1"/>
  <c r="F1428" i="1"/>
  <c r="G1428" i="1" s="1"/>
  <c r="C1514" i="1"/>
  <c r="D1514" i="1"/>
  <c r="C239" i="1"/>
  <c r="F239" i="1"/>
  <c r="G239" i="1"/>
  <c r="F224" i="1"/>
  <c r="G224" i="1"/>
  <c r="F193" i="1"/>
  <c r="G193" i="1"/>
  <c r="F325" i="1"/>
  <c r="G325" i="1"/>
  <c r="F279" i="1"/>
  <c r="G411" i="1"/>
  <c r="G396" i="1"/>
  <c r="G380" i="1"/>
  <c r="C459" i="1"/>
  <c r="I459" i="1"/>
  <c r="F497" i="1"/>
  <c r="G497" i="1"/>
  <c r="F482" i="1"/>
  <c r="G482" i="1"/>
  <c r="F451" i="1"/>
  <c r="G451" i="1"/>
  <c r="C561" i="1"/>
  <c r="F583" i="1"/>
  <c r="G583" i="1"/>
  <c r="F568" i="1"/>
  <c r="G568" i="1"/>
  <c r="F561" i="1"/>
  <c r="G561" i="1"/>
  <c r="F552" i="1"/>
  <c r="G552" i="1"/>
  <c r="C740" i="1"/>
  <c r="I740" i="1"/>
  <c r="C763" i="1"/>
  <c r="F763" i="1"/>
  <c r="I763" i="1"/>
  <c r="G763" i="1"/>
  <c r="F703" i="1"/>
  <c r="C803" i="1"/>
  <c r="C826" i="1"/>
  <c r="C849" i="1"/>
  <c r="F849" i="1"/>
  <c r="I849" i="1"/>
  <c r="F810" i="1"/>
  <c r="G810" i="1"/>
  <c r="F881" i="1"/>
  <c r="C998" i="1"/>
  <c r="F998" i="1"/>
  <c r="I998" i="1"/>
  <c r="F1013" i="1"/>
  <c r="G1013" i="1"/>
  <c r="C1491" i="1"/>
  <c r="I1491" i="1"/>
  <c r="C1507" i="1"/>
  <c r="F1529" i="1"/>
  <c r="G1529" i="1"/>
  <c r="F1514" i="1"/>
  <c r="G1514" i="1"/>
  <c r="F1483" i="1"/>
  <c r="G1483" i="1"/>
  <c r="J1165" i="1"/>
  <c r="J1479" i="1"/>
  <c r="F208" i="1"/>
  <c r="G208" i="1"/>
  <c r="F294" i="1"/>
  <c r="F466" i="1"/>
  <c r="C568" i="1"/>
  <c r="I568" i="1"/>
  <c r="C591" i="1"/>
  <c r="D591" i="1"/>
  <c r="C841" i="1"/>
  <c r="I841" i="1"/>
  <c r="G849" i="1"/>
  <c r="F789" i="1"/>
  <c r="F927" i="1"/>
  <c r="G927" i="1"/>
  <c r="F912" i="1"/>
  <c r="G912" i="1"/>
  <c r="F905" i="1"/>
  <c r="G905" i="1"/>
  <c r="F896" i="1"/>
  <c r="G896" i="1"/>
  <c r="C1021" i="1"/>
  <c r="F1021" i="1"/>
  <c r="G1021" i="1"/>
  <c r="G998" i="1"/>
  <c r="F1193" i="1"/>
  <c r="G1193" i="1"/>
  <c r="F1498" i="1"/>
  <c r="J1500" i="1"/>
  <c r="C1541" i="1"/>
  <c r="I1541" i="1"/>
  <c r="D1534" i="1"/>
  <c r="D1520" i="1"/>
  <c r="D1516" i="1"/>
  <c r="C1529" i="1"/>
  <c r="I1529" i="1"/>
  <c r="J1511" i="1"/>
  <c r="D1513" i="1"/>
  <c r="D1504" i="1"/>
  <c r="J1501" i="1"/>
  <c r="J1502" i="1"/>
  <c r="J1504" i="1"/>
  <c r="D1489" i="1"/>
  <c r="J1489" i="1"/>
  <c r="J1488" i="1"/>
  <c r="D1476" i="1"/>
  <c r="C1477" i="1"/>
  <c r="D1454" i="1"/>
  <c r="D1448" i="1"/>
  <c r="D1449" i="1"/>
  <c r="D1438" i="1"/>
  <c r="D1442" i="1"/>
  <c r="D1427" i="1"/>
  <c r="D1403" i="1"/>
  <c r="D1386" i="1"/>
  <c r="J1355" i="1"/>
  <c r="J1352" i="1"/>
  <c r="J1356" i="1"/>
  <c r="J1354" i="1"/>
  <c r="J1345" i="1"/>
  <c r="D1347" i="1"/>
  <c r="D1340" i="1"/>
  <c r="D1341" i="1"/>
  <c r="J1314" i="1"/>
  <c r="J1316" i="1"/>
  <c r="J1298" i="1"/>
  <c r="D1277" i="1"/>
  <c r="J1276" i="1"/>
  <c r="D1266" i="1"/>
  <c r="D1270" i="1"/>
  <c r="D1262" i="1"/>
  <c r="J1254" i="1"/>
  <c r="J1246" i="1"/>
  <c r="J1242" i="1"/>
  <c r="J1237" i="1"/>
  <c r="D1231" i="1"/>
  <c r="D1224" i="1"/>
  <c r="J1191" i="1"/>
  <c r="D1176" i="1"/>
  <c r="C1185" i="1"/>
  <c r="D1172" i="1"/>
  <c r="D1169" i="1"/>
  <c r="D1170" i="1"/>
  <c r="D1160" i="1"/>
  <c r="J1160" i="1"/>
  <c r="J1156" i="1"/>
  <c r="D1145" i="1"/>
  <c r="J1130" i="1"/>
  <c r="D1128" i="1"/>
  <c r="J1128" i="1"/>
  <c r="J1027" i="1"/>
  <c r="J1024" i="1"/>
  <c r="D1018" i="1"/>
  <c r="D1019" i="1"/>
  <c r="D1008" i="1"/>
  <c r="D1012" i="1"/>
  <c r="D1004" i="1"/>
  <c r="C1013" i="1"/>
  <c r="J997" i="1"/>
  <c r="D997" i="1"/>
  <c r="J986" i="1"/>
  <c r="C991" i="1"/>
  <c r="D991" i="1"/>
  <c r="J990" i="1"/>
  <c r="J984" i="1"/>
  <c r="C975" i="1"/>
  <c r="I975" i="1"/>
  <c r="D966" i="1"/>
  <c r="J966" i="1"/>
  <c r="J963" i="1"/>
  <c r="D956" i="1"/>
  <c r="C961" i="1"/>
  <c r="J891" i="1"/>
  <c r="D943" i="1"/>
  <c r="J938" i="1"/>
  <c r="J937" i="1"/>
  <c r="J933" i="1"/>
  <c r="D933" i="1"/>
  <c r="C927" i="1"/>
  <c r="I927" i="1"/>
  <c r="J927" i="1"/>
  <c r="D911" i="1"/>
  <c r="C912" i="1"/>
  <c r="I912" i="1"/>
  <c r="J904" i="1"/>
  <c r="J900" i="1"/>
  <c r="D902" i="1"/>
  <c r="C905" i="1"/>
  <c r="I905" i="1"/>
  <c r="J902" i="1"/>
  <c r="J901" i="1"/>
  <c r="J895" i="1"/>
  <c r="J894" i="1"/>
  <c r="J893" i="1"/>
  <c r="C889" i="1"/>
  <c r="I889" i="1"/>
  <c r="J872" i="1"/>
  <c r="J874" i="1"/>
  <c r="J873" i="1"/>
  <c r="C875" i="1"/>
  <c r="D869" i="1"/>
  <c r="J869" i="1"/>
  <c r="J870" i="1"/>
  <c r="J868" i="1"/>
  <c r="J867" i="1"/>
  <c r="D870" i="1"/>
  <c r="J871" i="1"/>
  <c r="J852" i="1"/>
  <c r="J812" i="1"/>
  <c r="J818" i="1"/>
  <c r="J851" i="1"/>
  <c r="D847" i="1"/>
  <c r="J843" i="1"/>
  <c r="D836" i="1"/>
  <c r="J836" i="1"/>
  <c r="J834" i="1"/>
  <c r="D825" i="1"/>
  <c r="J817" i="1"/>
  <c r="D816" i="1"/>
  <c r="J815" i="1"/>
  <c r="J816" i="1"/>
  <c r="D800" i="1"/>
  <c r="D794" i="1"/>
  <c r="D791" i="1"/>
  <c r="C789" i="1"/>
  <c r="D784" i="1"/>
  <c r="J700" i="1"/>
  <c r="D760" i="1"/>
  <c r="D761" i="1"/>
  <c r="D750" i="1"/>
  <c r="D754" i="1"/>
  <c r="D746" i="1"/>
  <c r="C755" i="1"/>
  <c r="D739" i="1"/>
  <c r="J732" i="1"/>
  <c r="D730" i="1"/>
  <c r="J731" i="1"/>
  <c r="J729" i="1"/>
  <c r="J730" i="1"/>
  <c r="J723" i="1"/>
  <c r="J721" i="1"/>
  <c r="J720" i="1"/>
  <c r="J719" i="1"/>
  <c r="C717" i="1"/>
  <c r="I717" i="1"/>
  <c r="D709" i="1"/>
  <c r="J702" i="1"/>
  <c r="J697" i="1"/>
  <c r="J698" i="1"/>
  <c r="C703" i="1"/>
  <c r="J695" i="1"/>
  <c r="J694" i="1"/>
  <c r="C595" i="1"/>
  <c r="I595" i="1"/>
  <c r="J589" i="1"/>
  <c r="D589" i="1"/>
  <c r="D578" i="1"/>
  <c r="D582" i="1"/>
  <c r="D574" i="1"/>
  <c r="C583" i="1"/>
  <c r="J556" i="1"/>
  <c r="J555" i="1"/>
  <c r="D558" i="1"/>
  <c r="J559" i="1"/>
  <c r="J558" i="1"/>
  <c r="D551" i="1"/>
  <c r="C552" i="1"/>
  <c r="D552" i="1"/>
  <c r="C545" i="1"/>
  <c r="I545" i="1"/>
  <c r="D526" i="1"/>
  <c r="J508" i="1"/>
  <c r="J507" i="1"/>
  <c r="J503" i="1"/>
  <c r="D503" i="1"/>
  <c r="D492" i="1"/>
  <c r="D496" i="1"/>
  <c r="D488" i="1"/>
  <c r="C497" i="1"/>
  <c r="C482" i="1"/>
  <c r="J471" i="1"/>
  <c r="C475" i="1"/>
  <c r="I475" i="1"/>
  <c r="J469" i="1"/>
  <c r="J473" i="1"/>
  <c r="D468" i="1"/>
  <c r="J468" i="1"/>
  <c r="C466" i="1"/>
  <c r="J464" i="1"/>
  <c r="D465" i="1"/>
  <c r="J465" i="1"/>
  <c r="D456" i="1"/>
  <c r="D457" i="1"/>
  <c r="J444" i="1"/>
  <c r="D440" i="1"/>
  <c r="C445" i="1"/>
  <c r="J422" i="1"/>
  <c r="J421" i="1"/>
  <c r="D416" i="1"/>
  <c r="D405" i="1"/>
  <c r="D402" i="1"/>
  <c r="D395" i="1"/>
  <c r="D386" i="1"/>
  <c r="J385" i="1"/>
  <c r="J383" i="1"/>
  <c r="J386" i="1"/>
  <c r="J384" i="1"/>
  <c r="J388" i="1"/>
  <c r="J371" i="1"/>
  <c r="D354" i="1"/>
  <c r="D350" i="1"/>
  <c r="H1455" i="1"/>
  <c r="J1433" i="1"/>
  <c r="H1443" i="1"/>
  <c r="J1400" i="1"/>
  <c r="H1405" i="1"/>
  <c r="J1396" i="1"/>
  <c r="J1438" i="1"/>
  <c r="J1432" i="1"/>
  <c r="J1430" i="1"/>
  <c r="J1423" i="1"/>
  <c r="H1428" i="1"/>
  <c r="J1394" i="1"/>
  <c r="H1397" i="1"/>
  <c r="H1369" i="1"/>
  <c r="H1357" i="1"/>
  <c r="H1342" i="1"/>
  <c r="H1335" i="1"/>
  <c r="J1364" i="1"/>
  <c r="J1360" i="1"/>
  <c r="J1334" i="1"/>
  <c r="J1330" i="1"/>
  <c r="H1283" i="1"/>
  <c r="H1279" i="1"/>
  <c r="J1258" i="1"/>
  <c r="H1271" i="1"/>
  <c r="H1240" i="1"/>
  <c r="H1233" i="1"/>
  <c r="J1262" i="1"/>
  <c r="H1256" i="1"/>
  <c r="H1225" i="1"/>
  <c r="J1175" i="1"/>
  <c r="H1185" i="1"/>
  <c r="H1147" i="1"/>
  <c r="J1137" i="1"/>
  <c r="J1169" i="1"/>
  <c r="H1170" i="1"/>
  <c r="H1139" i="1"/>
  <c r="J1011" i="1"/>
  <c r="H1013" i="1"/>
  <c r="J1020" i="1"/>
  <c r="J1016" i="1"/>
  <c r="J1007" i="1"/>
  <c r="J1003" i="1"/>
  <c r="J995" i="1"/>
  <c r="J994" i="1"/>
  <c r="J993" i="1"/>
  <c r="H991" i="1"/>
  <c r="H975" i="1"/>
  <c r="H961" i="1"/>
  <c r="J980" i="1"/>
  <c r="J974" i="1"/>
  <c r="J973" i="1"/>
  <c r="J972" i="1"/>
  <c r="J971" i="1"/>
  <c r="J970" i="1"/>
  <c r="J960" i="1"/>
  <c r="J934" i="1"/>
  <c r="J932" i="1"/>
  <c r="H935" i="1"/>
  <c r="J923" i="1"/>
  <c r="J917" i="1"/>
  <c r="J911" i="1"/>
  <c r="H896" i="1"/>
  <c r="H889" i="1"/>
  <c r="J889" i="1"/>
  <c r="J879" i="1"/>
  <c r="H875" i="1"/>
  <c r="J931" i="1"/>
  <c r="J930" i="1"/>
  <c r="J929" i="1"/>
  <c r="J926" i="1"/>
  <c r="J920" i="1"/>
  <c r="J921" i="1"/>
  <c r="J925" i="1"/>
  <c r="J924" i="1"/>
  <c r="J922" i="1"/>
  <c r="J918" i="1"/>
  <c r="J916" i="1"/>
  <c r="J915" i="1"/>
  <c r="J909" i="1"/>
  <c r="J908" i="1"/>
  <c r="J907" i="1"/>
  <c r="H912" i="1"/>
  <c r="J912" i="1"/>
  <c r="J888" i="1"/>
  <c r="J887" i="1"/>
  <c r="J886" i="1"/>
  <c r="J884" i="1"/>
  <c r="J883" i="1"/>
  <c r="J880" i="1"/>
  <c r="H881" i="1"/>
  <c r="J847" i="1"/>
  <c r="J830" i="1"/>
  <c r="H841" i="1"/>
  <c r="H826" i="1"/>
  <c r="J823" i="1"/>
  <c r="H819" i="1"/>
  <c r="H810" i="1"/>
  <c r="H803" i="1"/>
  <c r="J792" i="1"/>
  <c r="H795" i="1"/>
  <c r="J846" i="1"/>
  <c r="J845" i="1"/>
  <c r="J840" i="1"/>
  <c r="J828" i="1"/>
  <c r="J825" i="1"/>
  <c r="J824" i="1"/>
  <c r="J808" i="1"/>
  <c r="J807" i="1"/>
  <c r="J802" i="1"/>
  <c r="J798" i="1"/>
  <c r="J791" i="1"/>
  <c r="J784" i="1"/>
  <c r="J783" i="1"/>
  <c r="J782" i="1"/>
  <c r="J781" i="1"/>
  <c r="J780" i="1"/>
  <c r="J761" i="1"/>
  <c r="J757" i="1"/>
  <c r="J752" i="1"/>
  <c r="J751" i="1"/>
  <c r="H755" i="1"/>
  <c r="J742" i="1"/>
  <c r="H733" i="1"/>
  <c r="H717" i="1"/>
  <c r="J762" i="1"/>
  <c r="J754" i="1"/>
  <c r="J747" i="1"/>
  <c r="J744" i="1"/>
  <c r="J743" i="1"/>
  <c r="J739" i="1"/>
  <c r="J738" i="1"/>
  <c r="J737" i="1"/>
  <c r="J736" i="1"/>
  <c r="H740" i="1"/>
  <c r="D733" i="1"/>
  <c r="J714" i="1"/>
  <c r="J713" i="1"/>
  <c r="J712" i="1"/>
  <c r="J711" i="1"/>
  <c r="J706" i="1"/>
  <c r="H709" i="1"/>
  <c r="J705" i="1"/>
  <c r="H1537" i="1"/>
  <c r="J1523" i="1"/>
  <c r="H1529" i="1"/>
  <c r="J1513" i="1"/>
  <c r="J1512" i="1"/>
  <c r="H1498" i="1"/>
  <c r="J1485" i="1"/>
  <c r="H1483" i="1"/>
  <c r="J1475" i="1"/>
  <c r="J1471" i="1"/>
  <c r="J1527" i="1"/>
  <c r="J1516" i="1"/>
  <c r="J1509" i="1"/>
  <c r="J1490" i="1"/>
  <c r="H1491" i="1"/>
  <c r="J1482" i="1"/>
  <c r="J1481" i="1"/>
  <c r="J1480" i="1"/>
  <c r="H591" i="1"/>
  <c r="J581" i="1"/>
  <c r="J577" i="1"/>
  <c r="J573" i="1"/>
  <c r="H583" i="1"/>
  <c r="J563" i="1"/>
  <c r="H568" i="1"/>
  <c r="J588" i="1"/>
  <c r="J586" i="1"/>
  <c r="J566" i="1"/>
  <c r="J565" i="1"/>
  <c r="J550" i="1"/>
  <c r="H552" i="1"/>
  <c r="H545" i="1"/>
  <c r="J534" i="1"/>
  <c r="H537" i="1"/>
  <c r="J526" i="1"/>
  <c r="J525" i="1"/>
  <c r="J522" i="1"/>
  <c r="J551" i="1"/>
  <c r="J547" i="1"/>
  <c r="J541" i="1"/>
  <c r="J536" i="1"/>
  <c r="J527" i="1"/>
  <c r="J523" i="1"/>
  <c r="H509" i="1"/>
  <c r="J499" i="1"/>
  <c r="J493" i="1"/>
  <c r="J491" i="1"/>
  <c r="J489" i="1"/>
  <c r="H497" i="1"/>
  <c r="J480" i="1"/>
  <c r="J504" i="1"/>
  <c r="J490" i="1"/>
  <c r="J496" i="1"/>
  <c r="J495" i="1"/>
  <c r="J492" i="1"/>
  <c r="J488" i="1"/>
  <c r="J487" i="1"/>
  <c r="J486" i="1"/>
  <c r="J484" i="1"/>
  <c r="J478" i="1"/>
  <c r="H482" i="1"/>
  <c r="J461" i="1"/>
  <c r="J458" i="1"/>
  <c r="J457" i="1"/>
  <c r="J454" i="1"/>
  <c r="H459" i="1"/>
  <c r="J459" i="1"/>
  <c r="J450" i="1"/>
  <c r="J447" i="1"/>
  <c r="H451" i="1"/>
  <c r="J456" i="1"/>
  <c r="J455" i="1"/>
  <c r="J453" i="1"/>
  <c r="J448" i="1"/>
  <c r="D451" i="1"/>
  <c r="J442" i="1"/>
  <c r="J441" i="1"/>
  <c r="J440" i="1"/>
  <c r="J439" i="1"/>
  <c r="J438" i="1"/>
  <c r="J437" i="1"/>
  <c r="J436" i="1"/>
  <c r="H396" i="1"/>
  <c r="J415" i="1"/>
  <c r="J403" i="1"/>
  <c r="J399" i="1"/>
  <c r="D396" i="1"/>
  <c r="J377" i="1"/>
  <c r="H373" i="1"/>
  <c r="H365" i="1"/>
  <c r="J356" i="1"/>
  <c r="J352" i="1"/>
  <c r="J1470" i="1"/>
  <c r="J1518" i="1"/>
  <c r="J1535" i="1"/>
  <c r="J1473" i="1"/>
  <c r="D1483" i="1"/>
  <c r="J1493" i="1"/>
  <c r="J1497" i="1"/>
  <c r="H1514" i="1"/>
  <c r="J1517" i="1"/>
  <c r="J1521" i="1"/>
  <c r="J1474" i="1"/>
  <c r="H1477" i="1"/>
  <c r="J1494" i="1"/>
  <c r="H1507" i="1"/>
  <c r="J1522" i="1"/>
  <c r="J1526" i="1"/>
  <c r="J1468" i="1"/>
  <c r="J1472" i="1"/>
  <c r="J1476" i="1"/>
  <c r="J1496" i="1"/>
  <c r="J1520" i="1"/>
  <c r="J1533" i="1"/>
  <c r="H1541" i="1"/>
  <c r="J1541" i="1"/>
  <c r="J1545" i="1"/>
  <c r="H1391" i="1"/>
  <c r="H1412" i="1"/>
  <c r="H1451" i="1"/>
  <c r="H1421" i="1"/>
  <c r="H1311" i="1"/>
  <c r="H1305" i="1"/>
  <c r="H1326" i="1"/>
  <c r="J1332" i="1"/>
  <c r="D1369" i="1"/>
  <c r="H1319" i="1"/>
  <c r="H1365" i="1"/>
  <c r="H1219" i="1"/>
  <c r="H1249" i="1"/>
  <c r="D1283" i="1"/>
  <c r="H1133" i="1"/>
  <c r="H1154" i="1"/>
  <c r="H1193" i="1"/>
  <c r="H1163" i="1"/>
  <c r="H1197" i="1"/>
  <c r="J1201" i="1"/>
  <c r="H1047" i="1"/>
  <c r="J955" i="1"/>
  <c r="J959" i="1"/>
  <c r="H967" i="1"/>
  <c r="J979" i="1"/>
  <c r="H982" i="1"/>
  <c r="J1002" i="1"/>
  <c r="J1010" i="1"/>
  <c r="J1015" i="1"/>
  <c r="H1021" i="1"/>
  <c r="J954" i="1"/>
  <c r="J958" i="1"/>
  <c r="J1005" i="1"/>
  <c r="J1009" i="1"/>
  <c r="J1018" i="1"/>
  <c r="J953" i="1"/>
  <c r="J957" i="1"/>
  <c r="J977" i="1"/>
  <c r="J981" i="1"/>
  <c r="H998" i="1"/>
  <c r="J1000" i="1"/>
  <c r="J1004" i="1"/>
  <c r="J1008" i="1"/>
  <c r="J1012" i="1"/>
  <c r="H1025" i="1"/>
  <c r="J1029" i="1"/>
  <c r="D1025" i="1"/>
  <c r="D889" i="1"/>
  <c r="J941" i="1"/>
  <c r="D875" i="1"/>
  <c r="H905" i="1"/>
  <c r="D935" i="1"/>
  <c r="J943" i="1"/>
  <c r="J799" i="1"/>
  <c r="J839" i="1"/>
  <c r="J838" i="1"/>
  <c r="D841" i="1"/>
  <c r="H849" i="1"/>
  <c r="H789" i="1"/>
  <c r="J797" i="1"/>
  <c r="J829" i="1"/>
  <c r="J833" i="1"/>
  <c r="J857" i="1"/>
  <c r="J855" i="1"/>
  <c r="H703" i="1"/>
  <c r="H724" i="1"/>
  <c r="H763" i="1"/>
  <c r="J769" i="1"/>
  <c r="D724" i="1"/>
  <c r="J771" i="1"/>
  <c r="D767" i="1"/>
  <c r="H677" i="1"/>
  <c r="H617" i="1"/>
  <c r="H647" i="1"/>
  <c r="J540" i="1"/>
  <c r="J544" i="1"/>
  <c r="J572" i="1"/>
  <c r="J580" i="1"/>
  <c r="J597" i="1"/>
  <c r="H531" i="1"/>
  <c r="J539" i="1"/>
  <c r="J543" i="1"/>
  <c r="J571" i="1"/>
  <c r="J575" i="1"/>
  <c r="J579" i="1"/>
  <c r="D545" i="1"/>
  <c r="J570" i="1"/>
  <c r="J574" i="1"/>
  <c r="J578" i="1"/>
  <c r="J582" i="1"/>
  <c r="H561" i="1"/>
  <c r="H595" i="1"/>
  <c r="J599" i="1"/>
  <c r="H445" i="1"/>
  <c r="D459" i="1"/>
  <c r="H466" i="1"/>
  <c r="H505" i="1"/>
  <c r="D466" i="1"/>
  <c r="H475" i="1"/>
  <c r="J414" i="1"/>
  <c r="J418" i="1"/>
  <c r="J413" i="1"/>
  <c r="J416" i="1"/>
  <c r="H411" i="1"/>
  <c r="J407" i="1"/>
  <c r="J395" i="1"/>
  <c r="J394" i="1"/>
  <c r="J391" i="1"/>
  <c r="J393" i="1"/>
  <c r="H380" i="1"/>
  <c r="J375" i="1"/>
  <c r="J379" i="1"/>
  <c r="J378" i="1"/>
  <c r="J362" i="1"/>
  <c r="J361" i="1"/>
  <c r="J364" i="1"/>
  <c r="J363" i="1"/>
  <c r="J351" i="1"/>
  <c r="J350" i="1"/>
  <c r="J354" i="1"/>
  <c r="J358" i="1"/>
  <c r="J355" i="1"/>
  <c r="J353" i="1"/>
  <c r="J357" i="1"/>
  <c r="J398" i="1"/>
  <c r="J410" i="1"/>
  <c r="J369" i="1"/>
  <c r="J401" i="1"/>
  <c r="J405" i="1"/>
  <c r="J409" i="1"/>
  <c r="H359" i="1"/>
  <c r="J402" i="1"/>
  <c r="J368" i="1"/>
  <c r="J372" i="1"/>
  <c r="J400" i="1"/>
  <c r="J404" i="1"/>
  <c r="J408" i="1"/>
  <c r="D411" i="1"/>
  <c r="H419" i="1"/>
  <c r="D380" i="1"/>
  <c r="H389" i="1"/>
  <c r="D419" i="1"/>
  <c r="H423" i="1"/>
  <c r="J427" i="1"/>
  <c r="J425" i="1"/>
  <c r="D389" i="1"/>
  <c r="A2" i="16"/>
  <c r="D595" i="1"/>
  <c r="I1477" i="1"/>
  <c r="I1507" i="1"/>
  <c r="J1507" i="1"/>
  <c r="G1477" i="1"/>
  <c r="D975" i="1"/>
  <c r="D998" i="1"/>
  <c r="I967" i="1"/>
  <c r="J967" i="1"/>
  <c r="I961" i="1"/>
  <c r="I1021" i="1"/>
  <c r="C681" i="1"/>
  <c r="D681" i="1"/>
  <c r="G875" i="1"/>
  <c r="I875" i="1"/>
  <c r="I789" i="1"/>
  <c r="I663" i="1"/>
  <c r="J663" i="1"/>
  <c r="D663" i="1"/>
  <c r="D717" i="1"/>
  <c r="G703" i="1"/>
  <c r="I703" i="1"/>
  <c r="J703" i="1"/>
  <c r="J740" i="1"/>
  <c r="I627" i="1"/>
  <c r="J627" i="1"/>
  <c r="D568" i="1"/>
  <c r="I561" i="1"/>
  <c r="I531" i="1"/>
  <c r="I591" i="1"/>
  <c r="G531" i="1"/>
  <c r="I445" i="1"/>
  <c r="I466" i="1"/>
  <c r="J466" i="1"/>
  <c r="D445" i="1"/>
  <c r="G445" i="1"/>
  <c r="I509" i="1"/>
  <c r="J509" i="1"/>
  <c r="G273" i="1"/>
  <c r="G187" i="1"/>
  <c r="H1068" i="1"/>
  <c r="H1099" i="1"/>
  <c r="H26" i="1"/>
  <c r="H39" i="1"/>
  <c r="H71" i="1"/>
  <c r="E52" i="1"/>
  <c r="H34" i="1"/>
  <c r="H19" i="1"/>
  <c r="G359" i="1"/>
  <c r="D373" i="1"/>
  <c r="C429" i="1"/>
  <c r="D429" i="1"/>
  <c r="F1547" i="1"/>
  <c r="F1478" i="1"/>
  <c r="G1478" i="1"/>
  <c r="G1498" i="1"/>
  <c r="J1491" i="1"/>
  <c r="I1514" i="1"/>
  <c r="J1514" i="1"/>
  <c r="D1498" i="1"/>
  <c r="I1498" i="1"/>
  <c r="I1537" i="1"/>
  <c r="I1483" i="1"/>
  <c r="J1483" i="1"/>
  <c r="G1074" i="1"/>
  <c r="G1082" i="1"/>
  <c r="D1240" i="1"/>
  <c r="G1070" i="1"/>
  <c r="D1021" i="1"/>
  <c r="I991" i="1"/>
  <c r="J991" i="1"/>
  <c r="F1031" i="1"/>
  <c r="F976" i="1"/>
  <c r="G976" i="1"/>
  <c r="G961" i="1"/>
  <c r="D967" i="1"/>
  <c r="I1013" i="1"/>
  <c r="I1025" i="1"/>
  <c r="F945" i="1"/>
  <c r="G945" i="1"/>
  <c r="G881" i="1"/>
  <c r="I939" i="1"/>
  <c r="J939" i="1"/>
  <c r="I896" i="1"/>
  <c r="I881" i="1"/>
  <c r="I935" i="1"/>
  <c r="I945" i="1"/>
  <c r="J659" i="1"/>
  <c r="C623" i="1"/>
  <c r="D623" i="1"/>
  <c r="F859" i="1"/>
  <c r="F790" i="1"/>
  <c r="G790" i="1"/>
  <c r="G789" i="1"/>
  <c r="I826" i="1"/>
  <c r="J826" i="1"/>
  <c r="I795" i="1"/>
  <c r="I803" i="1"/>
  <c r="I810" i="1"/>
  <c r="I853" i="1"/>
  <c r="I859" i="1"/>
  <c r="F623" i="1"/>
  <c r="G623" i="1"/>
  <c r="D849" i="1"/>
  <c r="D803" i="1"/>
  <c r="J803" i="1"/>
  <c r="D810" i="1"/>
  <c r="I667" i="1"/>
  <c r="J667" i="1"/>
  <c r="D789" i="1"/>
  <c r="G608" i="1"/>
  <c r="F617" i="1"/>
  <c r="G640" i="1"/>
  <c r="F647" i="1"/>
  <c r="G647" i="1"/>
  <c r="I673" i="1"/>
  <c r="D673" i="1"/>
  <c r="I664" i="1"/>
  <c r="J664" i="1"/>
  <c r="D664" i="1"/>
  <c r="I642" i="1"/>
  <c r="J642" i="1"/>
  <c r="D642" i="1"/>
  <c r="D611" i="1"/>
  <c r="I611" i="1"/>
  <c r="J611" i="1"/>
  <c r="F677" i="1"/>
  <c r="G677" i="1"/>
  <c r="I674" i="1"/>
  <c r="J674" i="1"/>
  <c r="D674" i="1"/>
  <c r="I665" i="1"/>
  <c r="J665" i="1"/>
  <c r="I634" i="1"/>
  <c r="D634" i="1"/>
  <c r="I649" i="1"/>
  <c r="J649" i="1"/>
  <c r="C654" i="1"/>
  <c r="D649" i="1"/>
  <c r="I621" i="1"/>
  <c r="J621" i="1"/>
  <c r="D621" i="1"/>
  <c r="I609" i="1"/>
  <c r="J609" i="1"/>
  <c r="I641" i="1"/>
  <c r="I637" i="1"/>
  <c r="J637" i="1"/>
  <c r="D637" i="1"/>
  <c r="D630" i="1"/>
  <c r="I630" i="1"/>
  <c r="J630" i="1"/>
  <c r="I683" i="1"/>
  <c r="J683" i="1"/>
  <c r="D683" i="1"/>
  <c r="C677" i="1"/>
  <c r="I671" i="1"/>
  <c r="J671" i="1"/>
  <c r="D671" i="1"/>
  <c r="I619" i="1"/>
  <c r="J619" i="1"/>
  <c r="D619" i="1"/>
  <c r="I656" i="1"/>
  <c r="J656" i="1"/>
  <c r="D656" i="1"/>
  <c r="C669" i="1"/>
  <c r="I643" i="1"/>
  <c r="J643" i="1"/>
  <c r="D643" i="1"/>
  <c r="D620" i="1"/>
  <c r="I620" i="1"/>
  <c r="J620" i="1"/>
  <c r="I675" i="1"/>
  <c r="J675" i="1"/>
  <c r="I666" i="1"/>
  <c r="J666" i="1"/>
  <c r="D666" i="1"/>
  <c r="D636" i="1"/>
  <c r="I636" i="1"/>
  <c r="I629" i="1"/>
  <c r="J629" i="1"/>
  <c r="D615" i="1"/>
  <c r="I615" i="1"/>
  <c r="J615" i="1"/>
  <c r="C617" i="1"/>
  <c r="I608" i="1"/>
  <c r="J608" i="1"/>
  <c r="D608" i="1"/>
  <c r="I709" i="1"/>
  <c r="G679" i="1"/>
  <c r="F681" i="1"/>
  <c r="G681" i="1"/>
  <c r="I685" i="1"/>
  <c r="J685" i="1"/>
  <c r="D685" i="1"/>
  <c r="I676" i="1"/>
  <c r="J676" i="1"/>
  <c r="D676" i="1"/>
  <c r="D626" i="1"/>
  <c r="I626" i="1"/>
  <c r="J626" i="1"/>
  <c r="I610" i="1"/>
  <c r="J610" i="1"/>
  <c r="D610" i="1"/>
  <c r="J709" i="1"/>
  <c r="D755" i="1"/>
  <c r="I755" i="1"/>
  <c r="F773" i="1"/>
  <c r="F704" i="1"/>
  <c r="G704" i="1"/>
  <c r="G717" i="1"/>
  <c r="J634" i="1"/>
  <c r="J673" i="1"/>
  <c r="G656" i="1"/>
  <c r="F669" i="1"/>
  <c r="G669" i="1"/>
  <c r="I668" i="1"/>
  <c r="J668" i="1"/>
  <c r="D668" i="1"/>
  <c r="D652" i="1"/>
  <c r="I652" i="1"/>
  <c r="J652" i="1"/>
  <c r="D646" i="1"/>
  <c r="I646" i="1"/>
  <c r="J646" i="1"/>
  <c r="G625" i="1"/>
  <c r="F631" i="1"/>
  <c r="G631" i="1"/>
  <c r="I680" i="1"/>
  <c r="J680" i="1"/>
  <c r="D680" i="1"/>
  <c r="I661" i="1"/>
  <c r="J661" i="1"/>
  <c r="I653" i="1"/>
  <c r="J653" i="1"/>
  <c r="D653" i="1"/>
  <c r="I628" i="1"/>
  <c r="J628" i="1"/>
  <c r="D628" i="1"/>
  <c r="I613" i="1"/>
  <c r="J613" i="1"/>
  <c r="I650" i="1"/>
  <c r="J650" i="1"/>
  <c r="D644" i="1"/>
  <c r="I644" i="1"/>
  <c r="J644" i="1"/>
  <c r="G649" i="1"/>
  <c r="F654" i="1"/>
  <c r="G654" i="1"/>
  <c r="D651" i="1"/>
  <c r="I651" i="1"/>
  <c r="J651" i="1"/>
  <c r="I645" i="1"/>
  <c r="J645" i="1"/>
  <c r="I622" i="1"/>
  <c r="J622" i="1"/>
  <c r="D622" i="1"/>
  <c r="J636" i="1"/>
  <c r="J641" i="1"/>
  <c r="I635" i="1"/>
  <c r="J635" i="1"/>
  <c r="D635" i="1"/>
  <c r="I625" i="1"/>
  <c r="J625" i="1"/>
  <c r="C631" i="1"/>
  <c r="I660" i="1"/>
  <c r="J660" i="1"/>
  <c r="D660" i="1"/>
  <c r="C647" i="1"/>
  <c r="I640" i="1"/>
  <c r="J640" i="1"/>
  <c r="D640" i="1"/>
  <c r="D614" i="1"/>
  <c r="I614" i="1"/>
  <c r="J614" i="1"/>
  <c r="I612" i="1"/>
  <c r="J612" i="1"/>
  <c r="D612" i="1"/>
  <c r="I724" i="1"/>
  <c r="I679" i="1"/>
  <c r="J679" i="1"/>
  <c r="D679" i="1"/>
  <c r="I662" i="1"/>
  <c r="J662" i="1"/>
  <c r="D662" i="1"/>
  <c r="I657" i="1"/>
  <c r="J657" i="1"/>
  <c r="I733" i="1"/>
  <c r="I633" i="1"/>
  <c r="J633" i="1"/>
  <c r="C638" i="1"/>
  <c r="D633" i="1"/>
  <c r="G633" i="1"/>
  <c r="F638" i="1"/>
  <c r="G638" i="1"/>
  <c r="I672" i="1"/>
  <c r="J672" i="1"/>
  <c r="D672" i="1"/>
  <c r="D658" i="1"/>
  <c r="I658" i="1"/>
  <c r="J658" i="1"/>
  <c r="D616" i="1"/>
  <c r="I616" i="1"/>
  <c r="J616" i="1"/>
  <c r="I552" i="1"/>
  <c r="J552" i="1"/>
  <c r="F601" i="1"/>
  <c r="F538" i="1"/>
  <c r="G538" i="1"/>
  <c r="G545" i="1"/>
  <c r="D561" i="1"/>
  <c r="D531" i="1"/>
  <c r="D583" i="1"/>
  <c r="I583" i="1"/>
  <c r="I537" i="1"/>
  <c r="J537" i="1"/>
  <c r="I482" i="1"/>
  <c r="F515" i="1"/>
  <c r="F476" i="1"/>
  <c r="G476" i="1"/>
  <c r="G466" i="1"/>
  <c r="D509" i="1"/>
  <c r="D497" i="1"/>
  <c r="I497" i="1"/>
  <c r="D482" i="1"/>
  <c r="D505" i="1"/>
  <c r="I505" i="1"/>
  <c r="J505" i="1"/>
  <c r="I451" i="1"/>
  <c r="E67" i="1"/>
  <c r="E21" i="1"/>
  <c r="E15" i="1"/>
  <c r="H59" i="1"/>
  <c r="H45" i="1"/>
  <c r="H1061" i="1"/>
  <c r="H1077" i="1"/>
  <c r="E36" i="1"/>
  <c r="E75" i="1"/>
  <c r="H1111" i="1"/>
  <c r="H55" i="1"/>
  <c r="H31" i="1"/>
  <c r="H7" i="1"/>
  <c r="H17" i="1"/>
  <c r="H79" i="1"/>
  <c r="H77" i="1"/>
  <c r="H1084" i="1"/>
  <c r="H73" i="1"/>
  <c r="H15" i="1"/>
  <c r="H29" i="1"/>
  <c r="J896" i="1"/>
  <c r="J819" i="1"/>
  <c r="J568" i="1"/>
  <c r="F429" i="1"/>
  <c r="F360" i="1"/>
  <c r="G360" i="1"/>
  <c r="G389" i="1"/>
  <c r="I239" i="1"/>
  <c r="F257" i="1"/>
  <c r="F202" i="1"/>
  <c r="G202" i="1"/>
  <c r="G294" i="1"/>
  <c r="F343" i="1"/>
  <c r="G343" i="1"/>
  <c r="G279" i="1"/>
  <c r="E1117" i="1"/>
  <c r="E1062" i="1"/>
  <c r="H1053" i="1"/>
  <c r="F944" i="1"/>
  <c r="G944" i="1"/>
  <c r="F897" i="1"/>
  <c r="G897" i="1"/>
  <c r="D763" i="1"/>
  <c r="D819" i="1"/>
  <c r="D365" i="1"/>
  <c r="D939" i="1"/>
  <c r="D896" i="1"/>
  <c r="D982" i="1"/>
  <c r="D1541" i="1"/>
  <c r="D1507" i="1"/>
  <c r="D826" i="1"/>
  <c r="J875" i="1"/>
  <c r="D881" i="1"/>
  <c r="D423" i="1"/>
  <c r="J423" i="1"/>
  <c r="D795" i="1"/>
  <c r="D740" i="1"/>
  <c r="C859" i="1"/>
  <c r="C811" i="1"/>
  <c r="C1031" i="1"/>
  <c r="C992" i="1"/>
  <c r="D1491" i="1"/>
  <c r="F1515" i="1"/>
  <c r="G1515" i="1"/>
  <c r="F1508" i="1"/>
  <c r="G1508" i="1"/>
  <c r="F1484" i="1"/>
  <c r="G1484" i="1"/>
  <c r="F1499" i="1"/>
  <c r="G1499" i="1"/>
  <c r="F1530" i="1"/>
  <c r="G1530" i="1"/>
  <c r="F1492" i="1"/>
  <c r="G1492" i="1"/>
  <c r="F1546" i="1"/>
  <c r="G1546" i="1"/>
  <c r="F1542" i="1"/>
  <c r="G1542" i="1"/>
  <c r="F1538" i="1"/>
  <c r="G1538" i="1"/>
  <c r="D1529" i="1"/>
  <c r="C1547" i="1"/>
  <c r="C1530" i="1"/>
  <c r="D1530" i="1"/>
  <c r="D1477" i="1"/>
  <c r="F999" i="1"/>
  <c r="G999" i="1"/>
  <c r="F1022" i="1"/>
  <c r="G1022" i="1"/>
  <c r="D1013" i="1"/>
  <c r="D961" i="1"/>
  <c r="J961" i="1"/>
  <c r="F940" i="1"/>
  <c r="G940" i="1"/>
  <c r="F906" i="1"/>
  <c r="G906" i="1"/>
  <c r="F882" i="1"/>
  <c r="G882" i="1"/>
  <c r="F913" i="1"/>
  <c r="G913" i="1"/>
  <c r="F936" i="1"/>
  <c r="G936" i="1"/>
  <c r="F890" i="1"/>
  <c r="G890" i="1"/>
  <c r="F928" i="1"/>
  <c r="G928" i="1"/>
  <c r="F942" i="1"/>
  <c r="G942" i="1"/>
  <c r="D927" i="1"/>
  <c r="D912" i="1"/>
  <c r="D905" i="1"/>
  <c r="J905" i="1"/>
  <c r="C945" i="1"/>
  <c r="C882" i="1"/>
  <c r="F820" i="1"/>
  <c r="G820" i="1"/>
  <c r="F858" i="1"/>
  <c r="G858" i="1"/>
  <c r="F796" i="1"/>
  <c r="G796" i="1"/>
  <c r="C856" i="1"/>
  <c r="C820" i="1"/>
  <c r="C842" i="1"/>
  <c r="C854" i="1"/>
  <c r="F756" i="1"/>
  <c r="G756" i="1"/>
  <c r="F768" i="1"/>
  <c r="G768" i="1"/>
  <c r="C773" i="1"/>
  <c r="D703" i="1"/>
  <c r="F546" i="1"/>
  <c r="G546" i="1"/>
  <c r="F562" i="1"/>
  <c r="G562" i="1"/>
  <c r="C601" i="1"/>
  <c r="F467" i="1"/>
  <c r="G467" i="1"/>
  <c r="C515" i="1"/>
  <c r="C452" i="1"/>
  <c r="J475" i="1"/>
  <c r="D475" i="1"/>
  <c r="J445" i="1"/>
  <c r="F366" i="1"/>
  <c r="G366" i="1"/>
  <c r="F420" i="1"/>
  <c r="G420" i="1"/>
  <c r="F426" i="1"/>
  <c r="G426" i="1"/>
  <c r="D359" i="1"/>
  <c r="F311" i="1"/>
  <c r="G311" i="1"/>
  <c r="F218" i="1"/>
  <c r="G218" i="1"/>
  <c r="F240" i="1"/>
  <c r="G240" i="1"/>
  <c r="F209" i="1"/>
  <c r="G209" i="1"/>
  <c r="F256" i="1"/>
  <c r="G256" i="1"/>
  <c r="F252" i="1"/>
  <c r="G252" i="1"/>
  <c r="F248" i="1"/>
  <c r="G248" i="1"/>
  <c r="F225" i="1"/>
  <c r="G225" i="1"/>
  <c r="F194" i="1"/>
  <c r="G194" i="1"/>
  <c r="J1529" i="1"/>
  <c r="H1547" i="1"/>
  <c r="H1478" i="1"/>
  <c r="J1537" i="1"/>
  <c r="J1477" i="1"/>
  <c r="H1461" i="1"/>
  <c r="H1392" i="1"/>
  <c r="H1375" i="1"/>
  <c r="H1306" i="1"/>
  <c r="H1289" i="1"/>
  <c r="H1220" i="1"/>
  <c r="H1203" i="1"/>
  <c r="H1134" i="1"/>
  <c r="D1031" i="1"/>
  <c r="C983" i="1"/>
  <c r="J1013" i="1"/>
  <c r="J1021" i="1"/>
  <c r="C1014" i="1"/>
  <c r="J998" i="1"/>
  <c r="J975" i="1"/>
  <c r="J982" i="1"/>
  <c r="H1031" i="1"/>
  <c r="H968" i="1"/>
  <c r="H945" i="1"/>
  <c r="H876" i="1"/>
  <c r="J789" i="1"/>
  <c r="H859" i="1"/>
  <c r="H790" i="1"/>
  <c r="J849" i="1"/>
  <c r="J810" i="1"/>
  <c r="J841" i="1"/>
  <c r="J717" i="1"/>
  <c r="H773" i="1"/>
  <c r="H764" i="1"/>
  <c r="J763" i="1"/>
  <c r="J755" i="1"/>
  <c r="C710" i="1"/>
  <c r="H687" i="1"/>
  <c r="H678" i="1"/>
  <c r="J545" i="1"/>
  <c r="C592" i="1"/>
  <c r="J595" i="1"/>
  <c r="C598" i="1"/>
  <c r="C538" i="1"/>
  <c r="C553" i="1"/>
  <c r="J591" i="1"/>
  <c r="H601" i="1"/>
  <c r="H532" i="1"/>
  <c r="J561" i="1"/>
  <c r="J497" i="1"/>
  <c r="H515" i="1"/>
  <c r="H476" i="1"/>
  <c r="J380" i="1"/>
  <c r="C426" i="1"/>
  <c r="J373" i="1"/>
  <c r="J411" i="1"/>
  <c r="C390" i="1"/>
  <c r="H429" i="1"/>
  <c r="H420" i="1"/>
  <c r="J419" i="1"/>
  <c r="J389" i="1"/>
  <c r="J359" i="1"/>
  <c r="C374" i="1"/>
  <c r="F334" i="1"/>
  <c r="G334" i="1"/>
  <c r="F280" i="1"/>
  <c r="G280" i="1"/>
  <c r="F326" i="1"/>
  <c r="G326" i="1"/>
  <c r="F342" i="1"/>
  <c r="G342" i="1"/>
  <c r="F304" i="1"/>
  <c r="G304" i="1"/>
  <c r="C397" i="1"/>
  <c r="C412" i="1"/>
  <c r="C381" i="1"/>
  <c r="C428" i="1"/>
  <c r="D428" i="1"/>
  <c r="C360" i="1"/>
  <c r="D360" i="1"/>
  <c r="C366" i="1"/>
  <c r="C420" i="1"/>
  <c r="C424" i="1"/>
  <c r="F483" i="1"/>
  <c r="G483" i="1"/>
  <c r="C446" i="1"/>
  <c r="D446" i="1"/>
  <c r="B1114" i="1"/>
  <c r="C741" i="1"/>
  <c r="D741" i="1"/>
  <c r="C584" i="1"/>
  <c r="D584" i="1"/>
  <c r="C532" i="1"/>
  <c r="D532" i="1"/>
  <c r="D1547" i="1"/>
  <c r="C1478" i="1"/>
  <c r="D1478" i="1"/>
  <c r="C962" i="1"/>
  <c r="D962" i="1"/>
  <c r="F962" i="1"/>
  <c r="G962" i="1"/>
  <c r="I876" i="1"/>
  <c r="J876" i="1"/>
  <c r="F876" i="1"/>
  <c r="G876" i="1"/>
  <c r="J881" i="1"/>
  <c r="I631" i="1"/>
  <c r="J631" i="1"/>
  <c r="C876" i="1"/>
  <c r="D876" i="1"/>
  <c r="C790" i="1"/>
  <c r="D790" i="1"/>
  <c r="I790" i="1"/>
  <c r="J790" i="1"/>
  <c r="C772" i="1"/>
  <c r="F710" i="1"/>
  <c r="G710" i="1"/>
  <c r="I623" i="1"/>
  <c r="F734" i="1"/>
  <c r="G734" i="1"/>
  <c r="F741" i="1"/>
  <c r="G741" i="1"/>
  <c r="F725" i="1"/>
  <c r="G725" i="1"/>
  <c r="C725" i="1"/>
  <c r="D725" i="1"/>
  <c r="F772" i="1"/>
  <c r="G772" i="1"/>
  <c r="F764" i="1"/>
  <c r="G764" i="1"/>
  <c r="F718" i="1"/>
  <c r="G718" i="1"/>
  <c r="C704" i="1"/>
  <c r="D704" i="1"/>
  <c r="I773" i="1"/>
  <c r="I768" i="1"/>
  <c r="F592" i="1"/>
  <c r="G592" i="1"/>
  <c r="F532" i="1"/>
  <c r="G532" i="1"/>
  <c r="F600" i="1"/>
  <c r="G600" i="1"/>
  <c r="F569" i="1"/>
  <c r="G569" i="1"/>
  <c r="C600" i="1"/>
  <c r="D600" i="1"/>
  <c r="J531" i="1"/>
  <c r="F596" i="1"/>
  <c r="G596" i="1"/>
  <c r="F584" i="1"/>
  <c r="G584" i="1"/>
  <c r="D601" i="1"/>
  <c r="C569" i="1"/>
  <c r="D569" i="1"/>
  <c r="F553" i="1"/>
  <c r="G553" i="1"/>
  <c r="F460" i="1"/>
  <c r="G460" i="1"/>
  <c r="F446" i="1"/>
  <c r="G446" i="1"/>
  <c r="F498" i="1"/>
  <c r="G498" i="1"/>
  <c r="I515" i="1"/>
  <c r="I460" i="1"/>
  <c r="F506" i="1"/>
  <c r="G506" i="1"/>
  <c r="F510" i="1"/>
  <c r="G510" i="1"/>
  <c r="F452" i="1"/>
  <c r="G452" i="1"/>
  <c r="F514" i="1"/>
  <c r="G514" i="1"/>
  <c r="F274" i="1"/>
  <c r="G274" i="1"/>
  <c r="F340" i="1"/>
  <c r="G340" i="1"/>
  <c r="F188" i="1"/>
  <c r="G188" i="1"/>
  <c r="B1054" i="1"/>
  <c r="B1069" i="1"/>
  <c r="B1100" i="1"/>
  <c r="B1085" i="1"/>
  <c r="B1108" i="1"/>
  <c r="B1078" i="1"/>
  <c r="B1062" i="1"/>
  <c r="B1112" i="1"/>
  <c r="B1116" i="1"/>
  <c r="B1048" i="1"/>
  <c r="E1048" i="1"/>
  <c r="H962" i="1"/>
  <c r="H704" i="1"/>
  <c r="H67" i="1"/>
  <c r="H618" i="1"/>
  <c r="E85" i="1"/>
  <c r="E68" i="1"/>
  <c r="H446" i="1"/>
  <c r="H360" i="1"/>
  <c r="H52" i="1"/>
  <c r="H21" i="1"/>
  <c r="J1498" i="1"/>
  <c r="I1547" i="1"/>
  <c r="J1547" i="1"/>
  <c r="F1544" i="1"/>
  <c r="G1544" i="1"/>
  <c r="G1547" i="1"/>
  <c r="I1031" i="1"/>
  <c r="J1031" i="1"/>
  <c r="F983" i="1"/>
  <c r="G983" i="1"/>
  <c r="F1026" i="1"/>
  <c r="G1026" i="1"/>
  <c r="F1030" i="1"/>
  <c r="G1030" i="1"/>
  <c r="G1031" i="1"/>
  <c r="F968" i="1"/>
  <c r="G968" i="1"/>
  <c r="F1014" i="1"/>
  <c r="G1014" i="1"/>
  <c r="F992" i="1"/>
  <c r="G992" i="1"/>
  <c r="F1028" i="1"/>
  <c r="G1028" i="1"/>
  <c r="J1025" i="1"/>
  <c r="I944" i="1"/>
  <c r="I942" i="1"/>
  <c r="I913" i="1"/>
  <c r="I890" i="1"/>
  <c r="I906" i="1"/>
  <c r="I928" i="1"/>
  <c r="D631" i="1"/>
  <c r="I936" i="1"/>
  <c r="J935" i="1"/>
  <c r="I940" i="1"/>
  <c r="I882" i="1"/>
  <c r="I897" i="1"/>
  <c r="I842" i="1"/>
  <c r="I858" i="1"/>
  <c r="I856" i="1"/>
  <c r="I820" i="1"/>
  <c r="I850" i="1"/>
  <c r="F856" i="1"/>
  <c r="G856" i="1"/>
  <c r="G859" i="1"/>
  <c r="F827" i="1"/>
  <c r="G827" i="1"/>
  <c r="F850" i="1"/>
  <c r="G850" i="1"/>
  <c r="F804" i="1"/>
  <c r="G804" i="1"/>
  <c r="I854" i="1"/>
  <c r="I804" i="1"/>
  <c r="I796" i="1"/>
  <c r="J795" i="1"/>
  <c r="F811" i="1"/>
  <c r="G811" i="1"/>
  <c r="I811" i="1"/>
  <c r="I827" i="1"/>
  <c r="F854" i="1"/>
  <c r="G854" i="1"/>
  <c r="F842" i="1"/>
  <c r="G842" i="1"/>
  <c r="J853" i="1"/>
  <c r="I764" i="1"/>
  <c r="D773" i="1"/>
  <c r="I638" i="1"/>
  <c r="J638" i="1"/>
  <c r="D638" i="1"/>
  <c r="I725" i="1"/>
  <c r="C687" i="1"/>
  <c r="C618" i="1"/>
  <c r="D618" i="1"/>
  <c r="I617" i="1"/>
  <c r="D617" i="1"/>
  <c r="I677" i="1"/>
  <c r="J677" i="1"/>
  <c r="D677" i="1"/>
  <c r="C718" i="1"/>
  <c r="D718" i="1"/>
  <c r="J724" i="1"/>
  <c r="D669" i="1"/>
  <c r="I669" i="1"/>
  <c r="J669" i="1"/>
  <c r="I654" i="1"/>
  <c r="J654" i="1"/>
  <c r="D654" i="1"/>
  <c r="D647" i="1"/>
  <c r="I647" i="1"/>
  <c r="J647" i="1"/>
  <c r="F770" i="1"/>
  <c r="G770" i="1"/>
  <c r="G773" i="1"/>
  <c r="I681" i="1"/>
  <c r="J681" i="1"/>
  <c r="J733" i="1"/>
  <c r="G617" i="1"/>
  <c r="F687" i="1"/>
  <c r="F618" i="1"/>
  <c r="G618" i="1"/>
  <c r="F598" i="1"/>
  <c r="G598" i="1"/>
  <c r="G601" i="1"/>
  <c r="C596" i="1"/>
  <c r="D596" i="1"/>
  <c r="J583" i="1"/>
  <c r="I601" i="1"/>
  <c r="I532" i="1"/>
  <c r="J532" i="1"/>
  <c r="F512" i="1"/>
  <c r="G512" i="1"/>
  <c r="G515" i="1"/>
  <c r="J451" i="1"/>
  <c r="J482" i="1"/>
  <c r="H36" i="1"/>
  <c r="H75" i="1"/>
  <c r="H1117" i="1"/>
  <c r="H1048" i="1"/>
  <c r="F428" i="1"/>
  <c r="G428" i="1"/>
  <c r="G429" i="1"/>
  <c r="F412" i="1"/>
  <c r="G412" i="1"/>
  <c r="F397" i="1"/>
  <c r="G397" i="1"/>
  <c r="F390" i="1"/>
  <c r="G390" i="1"/>
  <c r="I360" i="1"/>
  <c r="J360" i="1"/>
  <c r="F424" i="1"/>
  <c r="G424" i="1"/>
  <c r="F381" i="1"/>
  <c r="G381" i="1"/>
  <c r="J396" i="1"/>
  <c r="J365" i="1"/>
  <c r="F374" i="1"/>
  <c r="G374" i="1"/>
  <c r="F254" i="1"/>
  <c r="G254" i="1"/>
  <c r="G257" i="1"/>
  <c r="F338" i="1"/>
  <c r="G338" i="1"/>
  <c r="F288" i="1"/>
  <c r="G288" i="1"/>
  <c r="F295" i="1"/>
  <c r="G295" i="1"/>
  <c r="D687" i="1"/>
  <c r="J623" i="1"/>
  <c r="H648" i="1"/>
  <c r="E1108" i="1"/>
  <c r="E1085" i="1"/>
  <c r="E1114" i="1"/>
  <c r="E1054" i="1"/>
  <c r="E1100" i="1"/>
  <c r="E1069" i="1"/>
  <c r="E1112" i="1"/>
  <c r="E1078" i="1"/>
  <c r="E1116" i="1"/>
  <c r="D856" i="1"/>
  <c r="C1030" i="1"/>
  <c r="D515" i="1"/>
  <c r="D811" i="1"/>
  <c r="C1022" i="1"/>
  <c r="D1022" i="1"/>
  <c r="C976" i="1"/>
  <c r="D976" i="1"/>
  <c r="D859" i="1"/>
  <c r="C827" i="1"/>
  <c r="D827" i="1"/>
  <c r="C796" i="1"/>
  <c r="D796" i="1"/>
  <c r="C942" i="1"/>
  <c r="D942" i="1"/>
  <c r="C1028" i="1"/>
  <c r="D1028" i="1"/>
  <c r="C968" i="1"/>
  <c r="D968" i="1"/>
  <c r="C1026" i="1"/>
  <c r="C999" i="1"/>
  <c r="D999" i="1"/>
  <c r="C858" i="1"/>
  <c r="C850" i="1"/>
  <c r="D850" i="1"/>
  <c r="C804" i="1"/>
  <c r="D804" i="1"/>
  <c r="C1546" i="1"/>
  <c r="D1546" i="1"/>
  <c r="C1499" i="1"/>
  <c r="D1499" i="1"/>
  <c r="C1484" i="1"/>
  <c r="D1484" i="1"/>
  <c r="C1492" i="1"/>
  <c r="D1492" i="1"/>
  <c r="C1544" i="1"/>
  <c r="D1544" i="1"/>
  <c r="C1538" i="1"/>
  <c r="D1538" i="1"/>
  <c r="C1508" i="1"/>
  <c r="D1508" i="1"/>
  <c r="C1515" i="1"/>
  <c r="D1515" i="1"/>
  <c r="C1542" i="1"/>
  <c r="D1542" i="1"/>
  <c r="D945" i="1"/>
  <c r="C928" i="1"/>
  <c r="D928" i="1"/>
  <c r="D882" i="1"/>
  <c r="C906" i="1"/>
  <c r="D906" i="1"/>
  <c r="C897" i="1"/>
  <c r="D897" i="1"/>
  <c r="J945" i="1"/>
  <c r="C913" i="1"/>
  <c r="D913" i="1"/>
  <c r="C944" i="1"/>
  <c r="D944" i="1"/>
  <c r="C890" i="1"/>
  <c r="D890" i="1"/>
  <c r="C940" i="1"/>
  <c r="D940" i="1"/>
  <c r="C936" i="1"/>
  <c r="D936" i="1"/>
  <c r="D858" i="1"/>
  <c r="D854" i="1"/>
  <c r="D842" i="1"/>
  <c r="D820" i="1"/>
  <c r="C770" i="1"/>
  <c r="D770" i="1"/>
  <c r="C734" i="1"/>
  <c r="D734" i="1"/>
  <c r="C764" i="1"/>
  <c r="D764" i="1"/>
  <c r="C768" i="1"/>
  <c r="D768" i="1"/>
  <c r="C756" i="1"/>
  <c r="D756" i="1"/>
  <c r="C562" i="1"/>
  <c r="D562" i="1"/>
  <c r="C546" i="1"/>
  <c r="D546" i="1"/>
  <c r="C498" i="1"/>
  <c r="D498" i="1"/>
  <c r="C476" i="1"/>
  <c r="D476" i="1"/>
  <c r="C512" i="1"/>
  <c r="D512" i="1"/>
  <c r="C467" i="1"/>
  <c r="D467" i="1"/>
  <c r="C514" i="1"/>
  <c r="D514" i="1"/>
  <c r="C510" i="1"/>
  <c r="D510" i="1"/>
  <c r="C506" i="1"/>
  <c r="D506" i="1"/>
  <c r="C483" i="1"/>
  <c r="D483" i="1"/>
  <c r="C460" i="1"/>
  <c r="D460" i="1"/>
  <c r="D452" i="1"/>
  <c r="H1413" i="1"/>
  <c r="H1320" i="1"/>
  <c r="H1327" i="1"/>
  <c r="H1366" i="1"/>
  <c r="H1250" i="1"/>
  <c r="D1026" i="1"/>
  <c r="D1030" i="1"/>
  <c r="D772" i="1"/>
  <c r="D710" i="1"/>
  <c r="H725" i="1"/>
  <c r="H1542" i="1"/>
  <c r="H1515" i="1"/>
  <c r="D538" i="1"/>
  <c r="D598" i="1"/>
  <c r="D592" i="1"/>
  <c r="D553" i="1"/>
  <c r="H467" i="1"/>
  <c r="D424" i="1"/>
  <c r="H1544" i="1"/>
  <c r="H1492" i="1"/>
  <c r="H1546" i="1"/>
  <c r="H1484" i="1"/>
  <c r="H1538" i="1"/>
  <c r="H1499" i="1"/>
  <c r="H1530" i="1"/>
  <c r="H1508" i="1"/>
  <c r="H1458" i="1"/>
  <c r="H1406" i="1"/>
  <c r="H1456" i="1"/>
  <c r="H1444" i="1"/>
  <c r="H1429" i="1"/>
  <c r="H1398" i="1"/>
  <c r="H1460" i="1"/>
  <c r="H1452" i="1"/>
  <c r="H1422" i="1"/>
  <c r="H1374" i="1"/>
  <c r="H1372" i="1"/>
  <c r="H1370" i="1"/>
  <c r="H1336" i="1"/>
  <c r="H1358" i="1"/>
  <c r="H1343" i="1"/>
  <c r="H1312" i="1"/>
  <c r="H1226" i="1"/>
  <c r="H1286" i="1"/>
  <c r="H1257" i="1"/>
  <c r="H1284" i="1"/>
  <c r="H1280" i="1"/>
  <c r="H1288" i="1"/>
  <c r="H1234" i="1"/>
  <c r="H1241" i="1"/>
  <c r="H1272" i="1"/>
  <c r="H1194" i="1"/>
  <c r="H1200" i="1"/>
  <c r="H1148" i="1"/>
  <c r="H1202" i="1"/>
  <c r="H1186" i="1"/>
  <c r="H1171" i="1"/>
  <c r="H1140" i="1"/>
  <c r="H1198" i="1"/>
  <c r="H1155" i="1"/>
  <c r="H1164" i="1"/>
  <c r="H999" i="1"/>
  <c r="D1014" i="1"/>
  <c r="D992" i="1"/>
  <c r="H1026" i="1"/>
  <c r="D983" i="1"/>
  <c r="H1028" i="1"/>
  <c r="H976" i="1"/>
  <c r="H1014" i="1"/>
  <c r="H992" i="1"/>
  <c r="H1030" i="1"/>
  <c r="H983" i="1"/>
  <c r="H1022" i="1"/>
  <c r="H942" i="1"/>
  <c r="H940" i="1"/>
  <c r="H897" i="1"/>
  <c r="H928" i="1"/>
  <c r="H944" i="1"/>
  <c r="H913" i="1"/>
  <c r="H882" i="1"/>
  <c r="H936" i="1"/>
  <c r="H890" i="1"/>
  <c r="H906" i="1"/>
  <c r="J859" i="1"/>
  <c r="H856" i="1"/>
  <c r="H796" i="1"/>
  <c r="H842" i="1"/>
  <c r="H854" i="1"/>
  <c r="H827" i="1"/>
  <c r="H811" i="1"/>
  <c r="J811" i="1"/>
  <c r="H858" i="1"/>
  <c r="H820" i="1"/>
  <c r="H804" i="1"/>
  <c r="H850" i="1"/>
  <c r="J764" i="1"/>
  <c r="H741" i="1"/>
  <c r="H770" i="1"/>
  <c r="H710" i="1"/>
  <c r="H756" i="1"/>
  <c r="H768" i="1"/>
  <c r="H772" i="1"/>
  <c r="H734" i="1"/>
  <c r="H718" i="1"/>
  <c r="H684" i="1"/>
  <c r="H624" i="1"/>
  <c r="H655" i="1"/>
  <c r="H632" i="1"/>
  <c r="H682" i="1"/>
  <c r="H639" i="1"/>
  <c r="H670" i="1"/>
  <c r="H686" i="1"/>
  <c r="H598" i="1"/>
  <c r="H569" i="1"/>
  <c r="H538" i="1"/>
  <c r="H584" i="1"/>
  <c r="H592" i="1"/>
  <c r="H546" i="1"/>
  <c r="H600" i="1"/>
  <c r="H553" i="1"/>
  <c r="H596" i="1"/>
  <c r="H562" i="1"/>
  <c r="H506" i="1"/>
  <c r="H512" i="1"/>
  <c r="H514" i="1"/>
  <c r="H460" i="1"/>
  <c r="H483" i="1"/>
  <c r="H452" i="1"/>
  <c r="H498" i="1"/>
  <c r="H510" i="1"/>
  <c r="D381" i="1"/>
  <c r="D397" i="1"/>
  <c r="H390" i="1"/>
  <c r="D426" i="1"/>
  <c r="D420" i="1"/>
  <c r="H424" i="1"/>
  <c r="D412" i="1"/>
  <c r="D374" i="1"/>
  <c r="D366" i="1"/>
  <c r="H426" i="1"/>
  <c r="H366" i="1"/>
  <c r="H374" i="1"/>
  <c r="H428" i="1"/>
  <c r="H412" i="1"/>
  <c r="H397" i="1"/>
  <c r="H381" i="1"/>
  <c r="D390" i="1"/>
  <c r="I514" i="1"/>
  <c r="I498" i="1"/>
  <c r="I483" i="1"/>
  <c r="J483" i="1"/>
  <c r="H1116" i="1"/>
  <c r="H1054" i="1"/>
  <c r="B80" i="1"/>
  <c r="I770" i="1"/>
  <c r="I1515" i="1"/>
  <c r="J1515" i="1"/>
  <c r="I1478" i="1"/>
  <c r="J1478" i="1"/>
  <c r="I962" i="1"/>
  <c r="J962" i="1"/>
  <c r="I772" i="1"/>
  <c r="I734" i="1"/>
  <c r="J734" i="1"/>
  <c r="I718" i="1"/>
  <c r="J718" i="1"/>
  <c r="I704" i="1"/>
  <c r="J704" i="1"/>
  <c r="J773" i="1"/>
  <c r="J617" i="1"/>
  <c r="I741" i="1"/>
  <c r="J741" i="1"/>
  <c r="I710" i="1"/>
  <c r="J710" i="1"/>
  <c r="I756" i="1"/>
  <c r="J756" i="1"/>
  <c r="I506" i="1"/>
  <c r="I476" i="1"/>
  <c r="J476" i="1"/>
  <c r="I510" i="1"/>
  <c r="J510" i="1"/>
  <c r="I452" i="1"/>
  <c r="I467" i="1"/>
  <c r="I512" i="1"/>
  <c r="J512" i="1"/>
  <c r="I446" i="1"/>
  <c r="J446" i="1"/>
  <c r="H1112" i="1"/>
  <c r="H1062" i="1"/>
  <c r="E22" i="1"/>
  <c r="E76" i="1"/>
  <c r="E84" i="1"/>
  <c r="E53" i="1"/>
  <c r="E80" i="1"/>
  <c r="E82" i="1"/>
  <c r="E16" i="1"/>
  <c r="E46" i="1"/>
  <c r="E37" i="1"/>
  <c r="E30" i="1"/>
  <c r="H85" i="1"/>
  <c r="H16" i="1"/>
  <c r="I397" i="1"/>
  <c r="I412" i="1"/>
  <c r="J412" i="1"/>
  <c r="J429" i="1"/>
  <c r="I366" i="1"/>
  <c r="J366" i="1"/>
  <c r="I1544" i="1"/>
  <c r="J1544" i="1"/>
  <c r="I1546" i="1"/>
  <c r="J1546" i="1"/>
  <c r="I1508" i="1"/>
  <c r="J1508" i="1"/>
  <c r="I1492" i="1"/>
  <c r="J1492" i="1"/>
  <c r="I1542" i="1"/>
  <c r="J1542" i="1"/>
  <c r="I1530" i="1"/>
  <c r="J1530" i="1"/>
  <c r="I1484" i="1"/>
  <c r="J1484" i="1"/>
  <c r="I1538" i="1"/>
  <c r="J1538" i="1"/>
  <c r="I1499" i="1"/>
  <c r="J1499" i="1"/>
  <c r="I1030" i="1"/>
  <c r="I999" i="1"/>
  <c r="J999" i="1"/>
  <c r="I1028" i="1"/>
  <c r="I976" i="1"/>
  <c r="J976" i="1"/>
  <c r="I968" i="1"/>
  <c r="J968" i="1"/>
  <c r="I1022" i="1"/>
  <c r="J1022" i="1"/>
  <c r="I983" i="1"/>
  <c r="J983" i="1"/>
  <c r="I1014" i="1"/>
  <c r="I1026" i="1"/>
  <c r="I992" i="1"/>
  <c r="J992" i="1"/>
  <c r="I687" i="1"/>
  <c r="I686" i="1"/>
  <c r="J686" i="1"/>
  <c r="F670" i="1"/>
  <c r="G670" i="1"/>
  <c r="G687" i="1"/>
  <c r="F632" i="1"/>
  <c r="G632" i="1"/>
  <c r="F624" i="1"/>
  <c r="G624" i="1"/>
  <c r="F648" i="1"/>
  <c r="G648" i="1"/>
  <c r="F655" i="1"/>
  <c r="G655" i="1"/>
  <c r="F684" i="1"/>
  <c r="G684" i="1"/>
  <c r="F686" i="1"/>
  <c r="G686" i="1"/>
  <c r="F678" i="1"/>
  <c r="G678" i="1"/>
  <c r="F682" i="1"/>
  <c r="G682" i="1"/>
  <c r="F639" i="1"/>
  <c r="G639" i="1"/>
  <c r="C632" i="1"/>
  <c r="D632" i="1"/>
  <c r="C682" i="1"/>
  <c r="D682" i="1"/>
  <c r="C624" i="1"/>
  <c r="D624" i="1"/>
  <c r="C648" i="1"/>
  <c r="D648" i="1"/>
  <c r="C684" i="1"/>
  <c r="D684" i="1"/>
  <c r="C670" i="1"/>
  <c r="D670" i="1"/>
  <c r="C655" i="1"/>
  <c r="D655" i="1"/>
  <c r="C678" i="1"/>
  <c r="D678" i="1"/>
  <c r="C639" i="1"/>
  <c r="D639" i="1"/>
  <c r="C686" i="1"/>
  <c r="D686" i="1"/>
  <c r="I596" i="1"/>
  <c r="J596" i="1"/>
  <c r="I598" i="1"/>
  <c r="J598" i="1"/>
  <c r="I546" i="1"/>
  <c r="J546" i="1"/>
  <c r="I600" i="1"/>
  <c r="J600" i="1"/>
  <c r="I562" i="1"/>
  <c r="J562" i="1"/>
  <c r="I592" i="1"/>
  <c r="J592" i="1"/>
  <c r="I569" i="1"/>
  <c r="J569" i="1"/>
  <c r="I553" i="1"/>
  <c r="J553" i="1"/>
  <c r="J601" i="1"/>
  <c r="I538" i="1"/>
  <c r="J538" i="1"/>
  <c r="I584" i="1"/>
  <c r="B37" i="1"/>
  <c r="H1085" i="1"/>
  <c r="H1108" i="1"/>
  <c r="H1069" i="1"/>
  <c r="H1078" i="1"/>
  <c r="H1100" i="1"/>
  <c r="H1114" i="1"/>
  <c r="B68" i="1"/>
  <c r="B53" i="1"/>
  <c r="B84" i="1"/>
  <c r="B82" i="1"/>
  <c r="B76" i="1"/>
  <c r="B46" i="1"/>
  <c r="B22" i="1"/>
  <c r="B30" i="1"/>
  <c r="B16" i="1"/>
  <c r="I428" i="1"/>
  <c r="I390" i="1"/>
  <c r="J390" i="1"/>
  <c r="I426" i="1"/>
  <c r="J426" i="1"/>
  <c r="I420" i="1"/>
  <c r="J420" i="1"/>
  <c r="I374" i="1"/>
  <c r="J374" i="1"/>
  <c r="I424" i="1"/>
  <c r="J424" i="1"/>
  <c r="I381" i="1"/>
  <c r="J381" i="1"/>
  <c r="I678" i="1"/>
  <c r="J678" i="1"/>
  <c r="J515" i="1"/>
  <c r="J452" i="1"/>
  <c r="J890" i="1"/>
  <c r="J913" i="1"/>
  <c r="J882" i="1"/>
  <c r="J897" i="1"/>
  <c r="J928" i="1"/>
  <c r="J906" i="1"/>
  <c r="J942" i="1"/>
  <c r="J936" i="1"/>
  <c r="J944" i="1"/>
  <c r="J940" i="1"/>
  <c r="J804" i="1"/>
  <c r="J842" i="1"/>
  <c r="J850" i="1"/>
  <c r="J467" i="1"/>
  <c r="J858" i="1"/>
  <c r="J796" i="1"/>
  <c r="J725" i="1"/>
  <c r="J768" i="1"/>
  <c r="J584" i="1"/>
  <c r="J498" i="1"/>
  <c r="J460" i="1"/>
  <c r="J514" i="1"/>
  <c r="J506" i="1"/>
  <c r="J1030" i="1"/>
  <c r="J1028" i="1"/>
  <c r="J1014" i="1"/>
  <c r="J1026" i="1"/>
  <c r="J854" i="1"/>
  <c r="J827" i="1"/>
  <c r="J856" i="1"/>
  <c r="J820" i="1"/>
  <c r="J770" i="1"/>
  <c r="J772" i="1"/>
  <c r="J428" i="1"/>
  <c r="J397" i="1"/>
  <c r="A2" i="15"/>
  <c r="I618" i="1"/>
  <c r="J618" i="1"/>
  <c r="I670" i="1"/>
  <c r="J670" i="1"/>
  <c r="H80" i="1"/>
  <c r="H53" i="1"/>
  <c r="H22" i="1"/>
  <c r="H82" i="1"/>
  <c r="H46" i="1"/>
  <c r="H84" i="1"/>
  <c r="H76" i="1"/>
  <c r="H68" i="1"/>
  <c r="H30" i="1"/>
  <c r="H37" i="1"/>
  <c r="I632" i="1"/>
  <c r="J632" i="1"/>
  <c r="J687" i="1"/>
  <c r="I684" i="1"/>
  <c r="J684" i="1"/>
  <c r="I624" i="1"/>
  <c r="J624" i="1"/>
  <c r="I655" i="1"/>
  <c r="J655" i="1"/>
  <c r="I682" i="1"/>
  <c r="J682" i="1"/>
  <c r="I648" i="1"/>
  <c r="J648" i="1"/>
  <c r="I639" i="1"/>
  <c r="J639" i="1"/>
  <c r="A2" i="14"/>
  <c r="A2" i="13"/>
  <c r="A2" i="12"/>
  <c r="A2" i="11"/>
  <c r="A2" i="10"/>
  <c r="A2" i="9"/>
  <c r="A2" i="8"/>
  <c r="A2" i="7"/>
  <c r="A2" i="6"/>
  <c r="A2" i="5"/>
  <c r="A2" i="4"/>
  <c r="A2" i="3"/>
  <c r="H341" i="1"/>
  <c r="D341" i="1"/>
  <c r="H339" i="1"/>
  <c r="D339" i="1"/>
  <c r="I337" i="1"/>
  <c r="H336" i="1"/>
  <c r="D336" i="1"/>
  <c r="H335" i="1"/>
  <c r="D335" i="1"/>
  <c r="C333" i="1"/>
  <c r="I333" i="1"/>
  <c r="H332" i="1"/>
  <c r="D332" i="1"/>
  <c r="H331" i="1"/>
  <c r="D331" i="1"/>
  <c r="H330" i="1"/>
  <c r="J330" i="1"/>
  <c r="D330" i="1"/>
  <c r="H329" i="1"/>
  <c r="D329" i="1"/>
  <c r="H328" i="1"/>
  <c r="D328" i="1"/>
  <c r="H327" i="1"/>
  <c r="D327" i="1"/>
  <c r="C325" i="1"/>
  <c r="I325" i="1"/>
  <c r="H324" i="1"/>
  <c r="D324" i="1"/>
  <c r="H323" i="1"/>
  <c r="D323" i="1"/>
  <c r="H322" i="1"/>
  <c r="D322" i="1"/>
  <c r="H321" i="1"/>
  <c r="D321" i="1"/>
  <c r="H320" i="1"/>
  <c r="D320" i="1"/>
  <c r="H319" i="1"/>
  <c r="D319" i="1"/>
  <c r="H318" i="1"/>
  <c r="D318" i="1"/>
  <c r="H317" i="1"/>
  <c r="D317" i="1"/>
  <c r="H316" i="1"/>
  <c r="D316" i="1"/>
  <c r="H315" i="1"/>
  <c r="D315" i="1"/>
  <c r="H314" i="1"/>
  <c r="D314" i="1"/>
  <c r="H313" i="1"/>
  <c r="D313" i="1"/>
  <c r="H312" i="1"/>
  <c r="D312" i="1"/>
  <c r="C310" i="1"/>
  <c r="I310" i="1"/>
  <c r="H309" i="1"/>
  <c r="D309" i="1"/>
  <c r="H308" i="1"/>
  <c r="D308" i="1"/>
  <c r="H307" i="1"/>
  <c r="D307" i="1"/>
  <c r="H306" i="1"/>
  <c r="D306" i="1"/>
  <c r="H305" i="1"/>
  <c r="D305" i="1"/>
  <c r="C303" i="1"/>
  <c r="I303" i="1"/>
  <c r="H302" i="1"/>
  <c r="D302" i="1"/>
  <c r="H301" i="1"/>
  <c r="D301" i="1"/>
  <c r="H300" i="1"/>
  <c r="D300" i="1"/>
  <c r="H299" i="1"/>
  <c r="D299" i="1"/>
  <c r="H298" i="1"/>
  <c r="D298" i="1"/>
  <c r="H297" i="1"/>
  <c r="D297" i="1"/>
  <c r="H296" i="1"/>
  <c r="D296" i="1"/>
  <c r="C294" i="1"/>
  <c r="I294" i="1"/>
  <c r="H293" i="1"/>
  <c r="D293" i="1"/>
  <c r="H292" i="1"/>
  <c r="D292" i="1"/>
  <c r="H291" i="1"/>
  <c r="D291" i="1"/>
  <c r="H290" i="1"/>
  <c r="J290" i="1"/>
  <c r="D290" i="1"/>
  <c r="H289" i="1"/>
  <c r="D289" i="1"/>
  <c r="C287" i="1"/>
  <c r="I287" i="1"/>
  <c r="H286" i="1"/>
  <c r="D286" i="1"/>
  <c r="H285" i="1"/>
  <c r="D285" i="1"/>
  <c r="H284" i="1"/>
  <c r="D284" i="1"/>
  <c r="H283" i="1"/>
  <c r="D283" i="1"/>
  <c r="H282" i="1"/>
  <c r="D282" i="1"/>
  <c r="H281" i="1"/>
  <c r="D281" i="1"/>
  <c r="C279" i="1"/>
  <c r="I279" i="1"/>
  <c r="H278" i="1"/>
  <c r="D278" i="1"/>
  <c r="H277" i="1"/>
  <c r="D277" i="1"/>
  <c r="H276" i="1"/>
  <c r="D276" i="1"/>
  <c r="H275" i="1"/>
  <c r="D275" i="1"/>
  <c r="C273" i="1"/>
  <c r="H272" i="1"/>
  <c r="D272" i="1"/>
  <c r="H271" i="1"/>
  <c r="J271" i="1"/>
  <c r="D271" i="1"/>
  <c r="H270" i="1"/>
  <c r="D270" i="1"/>
  <c r="H269" i="1"/>
  <c r="D269" i="1"/>
  <c r="H268" i="1"/>
  <c r="D268" i="1"/>
  <c r="H267" i="1"/>
  <c r="D267" i="1"/>
  <c r="H266" i="1"/>
  <c r="D266" i="1"/>
  <c r="H265" i="1"/>
  <c r="D265" i="1"/>
  <c r="H264" i="1"/>
  <c r="D264" i="1"/>
  <c r="H255" i="1"/>
  <c r="D255" i="1"/>
  <c r="H253" i="1"/>
  <c r="D253" i="1"/>
  <c r="H250" i="1"/>
  <c r="H249" i="1"/>
  <c r="D249" i="1"/>
  <c r="H246" i="1"/>
  <c r="H245" i="1"/>
  <c r="D245" i="1"/>
  <c r="H244" i="1"/>
  <c r="H243" i="1"/>
  <c r="H242" i="1"/>
  <c r="H241" i="1"/>
  <c r="C247" i="1"/>
  <c r="I247" i="1"/>
  <c r="H238" i="1"/>
  <c r="H237" i="1"/>
  <c r="D237" i="1"/>
  <c r="H236" i="1"/>
  <c r="H235" i="1"/>
  <c r="D235" i="1"/>
  <c r="H234" i="1"/>
  <c r="H233" i="1"/>
  <c r="D233" i="1"/>
  <c r="J233" i="1"/>
  <c r="H232" i="1"/>
  <c r="H231" i="1"/>
  <c r="D231" i="1"/>
  <c r="H230" i="1"/>
  <c r="H229" i="1"/>
  <c r="D229" i="1"/>
  <c r="H228" i="1"/>
  <c r="H227" i="1"/>
  <c r="D227" i="1"/>
  <c r="H226" i="1"/>
  <c r="H223" i="1"/>
  <c r="D223" i="1"/>
  <c r="H222" i="1"/>
  <c r="H221" i="1"/>
  <c r="D221" i="1"/>
  <c r="H220" i="1"/>
  <c r="H216" i="1"/>
  <c r="D216" i="1"/>
  <c r="H215" i="1"/>
  <c r="H214" i="1"/>
  <c r="H213" i="1"/>
  <c r="H212" i="1"/>
  <c r="H211" i="1"/>
  <c r="H210" i="1"/>
  <c r="D210" i="1"/>
  <c r="H207" i="1"/>
  <c r="H206" i="1"/>
  <c r="D206" i="1"/>
  <c r="H205" i="1"/>
  <c r="H204" i="1"/>
  <c r="D204" i="1"/>
  <c r="H203" i="1"/>
  <c r="H200" i="1"/>
  <c r="D200" i="1"/>
  <c r="H199" i="1"/>
  <c r="H198" i="1"/>
  <c r="D198" i="1"/>
  <c r="H197" i="1"/>
  <c r="H196" i="1"/>
  <c r="D196" i="1"/>
  <c r="H195" i="1"/>
  <c r="H192" i="1"/>
  <c r="H191" i="1"/>
  <c r="H190" i="1"/>
  <c r="D190" i="1"/>
  <c r="H189" i="1"/>
  <c r="H186" i="1"/>
  <c r="H185" i="1"/>
  <c r="D185" i="1"/>
  <c r="H184" i="1"/>
  <c r="H183" i="1"/>
  <c r="D183" i="1"/>
  <c r="H182" i="1"/>
  <c r="H181" i="1"/>
  <c r="D181" i="1"/>
  <c r="H180" i="1"/>
  <c r="H179" i="1"/>
  <c r="D179" i="1"/>
  <c r="H178" i="1"/>
  <c r="F92" i="1"/>
  <c r="F93" i="1"/>
  <c r="F94" i="1"/>
  <c r="F95" i="1"/>
  <c r="F96" i="1"/>
  <c r="F97" i="1"/>
  <c r="F98" i="1"/>
  <c r="F99" i="1"/>
  <c r="F100" i="1"/>
  <c r="F103" i="1"/>
  <c r="F104" i="1"/>
  <c r="F18" i="1"/>
  <c r="G18" i="1" s="1"/>
  <c r="F105" i="1"/>
  <c r="F106" i="1"/>
  <c r="F109" i="1"/>
  <c r="F110" i="1"/>
  <c r="F111" i="1"/>
  <c r="F112" i="1"/>
  <c r="F113" i="1"/>
  <c r="F114" i="1"/>
  <c r="F117" i="1"/>
  <c r="F118" i="1"/>
  <c r="F119" i="1"/>
  <c r="F120" i="1"/>
  <c r="F121" i="1"/>
  <c r="F124" i="1"/>
  <c r="F38" i="1"/>
  <c r="G38" i="1" s="1"/>
  <c r="F125" i="1"/>
  <c r="F126" i="1"/>
  <c r="F127" i="1"/>
  <c r="F128" i="1"/>
  <c r="F129" i="1"/>
  <c r="F130" i="1"/>
  <c r="F133" i="1"/>
  <c r="F134" i="1"/>
  <c r="F135" i="1"/>
  <c r="F136" i="1"/>
  <c r="F137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5" i="1"/>
  <c r="F156" i="1"/>
  <c r="F157" i="1"/>
  <c r="F158" i="1"/>
  <c r="F159" i="1"/>
  <c r="F160" i="1"/>
  <c r="F163" i="1"/>
  <c r="F164" i="1"/>
  <c r="F167" i="1"/>
  <c r="F169" i="1"/>
  <c r="C169" i="1"/>
  <c r="C167" i="1"/>
  <c r="C156" i="1"/>
  <c r="C157" i="1"/>
  <c r="C158" i="1"/>
  <c r="C159" i="1"/>
  <c r="C160" i="1"/>
  <c r="C155" i="1"/>
  <c r="C145" i="1"/>
  <c r="C146" i="1"/>
  <c r="C147" i="1"/>
  <c r="C148" i="1"/>
  <c r="C149" i="1"/>
  <c r="C150" i="1"/>
  <c r="C151" i="1"/>
  <c r="C152" i="1"/>
  <c r="C144" i="1"/>
  <c r="C141" i="1"/>
  <c r="C142" i="1"/>
  <c r="C143" i="1"/>
  <c r="C140" i="1"/>
  <c r="C134" i="1"/>
  <c r="C135" i="1"/>
  <c r="C136" i="1"/>
  <c r="C137" i="1"/>
  <c r="C133" i="1"/>
  <c r="C125" i="1"/>
  <c r="C126" i="1"/>
  <c r="C127" i="1"/>
  <c r="C128" i="1"/>
  <c r="C129" i="1"/>
  <c r="C130" i="1"/>
  <c r="C124" i="1"/>
  <c r="C120" i="1"/>
  <c r="C121" i="1"/>
  <c r="C119" i="1"/>
  <c r="C118" i="1"/>
  <c r="C117" i="1"/>
  <c r="C110" i="1"/>
  <c r="C111" i="1"/>
  <c r="C112" i="1"/>
  <c r="C113" i="1"/>
  <c r="C114" i="1"/>
  <c r="C109" i="1"/>
  <c r="C104" i="1"/>
  <c r="C105" i="1"/>
  <c r="C106" i="1"/>
  <c r="C20" i="1"/>
  <c r="C103" i="1"/>
  <c r="C98" i="1"/>
  <c r="C99" i="1"/>
  <c r="C100" i="1"/>
  <c r="C97" i="1"/>
  <c r="C93" i="1"/>
  <c r="C94" i="1"/>
  <c r="C95" i="1"/>
  <c r="C96" i="1"/>
  <c r="C92" i="1"/>
  <c r="I273" i="1"/>
  <c r="I343" i="1"/>
  <c r="I143" i="1"/>
  <c r="I152" i="1"/>
  <c r="C66" i="1"/>
  <c r="D66" i="1" s="1"/>
  <c r="I148" i="1"/>
  <c r="G140" i="1"/>
  <c r="F54" i="1"/>
  <c r="G54" i="1" s="1"/>
  <c r="I93" i="1"/>
  <c r="I149" i="1"/>
  <c r="I145" i="1"/>
  <c r="G155" i="1"/>
  <c r="G145" i="1"/>
  <c r="G141" i="1"/>
  <c r="G129" i="1"/>
  <c r="G125" i="1"/>
  <c r="G119" i="1"/>
  <c r="G103" i="1"/>
  <c r="G97" i="1"/>
  <c r="I96" i="1"/>
  <c r="I111" i="1"/>
  <c r="G158" i="1"/>
  <c r="G134" i="1"/>
  <c r="F48" i="1"/>
  <c r="G48" i="1" s="1"/>
  <c r="I121" i="1"/>
  <c r="I151" i="1"/>
  <c r="I147" i="1"/>
  <c r="G163" i="1"/>
  <c r="G157" i="1"/>
  <c r="G151" i="1"/>
  <c r="G147" i="1"/>
  <c r="G143" i="1"/>
  <c r="G137" i="1"/>
  <c r="G127" i="1"/>
  <c r="G121" i="1"/>
  <c r="G117" i="1"/>
  <c r="G111" i="1"/>
  <c r="G105" i="1"/>
  <c r="G99" i="1"/>
  <c r="G95" i="1"/>
  <c r="G93" i="1"/>
  <c r="G159" i="1"/>
  <c r="G149" i="1"/>
  <c r="G135" i="1"/>
  <c r="G113" i="1"/>
  <c r="I157" i="1"/>
  <c r="G164" i="1"/>
  <c r="G152" i="1"/>
  <c r="G148" i="1"/>
  <c r="G144" i="1"/>
  <c r="F58" i="1"/>
  <c r="G58" i="1" s="1"/>
  <c r="G128" i="1"/>
  <c r="F42" i="1"/>
  <c r="G118" i="1"/>
  <c r="G112" i="1"/>
  <c r="G106" i="1"/>
  <c r="G100" i="1"/>
  <c r="G96" i="1"/>
  <c r="G92" i="1"/>
  <c r="I95" i="1"/>
  <c r="I94" i="1"/>
  <c r="I113" i="1"/>
  <c r="I120" i="1"/>
  <c r="D42" i="1"/>
  <c r="I141" i="1"/>
  <c r="I150" i="1"/>
  <c r="I146" i="1"/>
  <c r="I159" i="1"/>
  <c r="G156" i="1"/>
  <c r="G150" i="1"/>
  <c r="G146" i="1"/>
  <c r="F60" i="1"/>
  <c r="G60" i="1" s="1"/>
  <c r="G142" i="1"/>
  <c r="G136" i="1"/>
  <c r="F50" i="1"/>
  <c r="G130" i="1"/>
  <c r="G126" i="1"/>
  <c r="G120" i="1"/>
  <c r="G114" i="1"/>
  <c r="G110" i="1"/>
  <c r="F24" i="1"/>
  <c r="G24" i="1" s="1"/>
  <c r="G98" i="1"/>
  <c r="G94" i="1"/>
  <c r="I98" i="1"/>
  <c r="I97" i="1"/>
  <c r="I103" i="1"/>
  <c r="I109" i="1"/>
  <c r="I119" i="1"/>
  <c r="I130" i="1"/>
  <c r="I126" i="1"/>
  <c r="I136" i="1"/>
  <c r="I155" i="1"/>
  <c r="I167" i="1"/>
  <c r="G169" i="1"/>
  <c r="I104" i="1"/>
  <c r="G167" i="1"/>
  <c r="I114" i="1"/>
  <c r="I110" i="1"/>
  <c r="I129" i="1"/>
  <c r="I125" i="1"/>
  <c r="I135" i="1"/>
  <c r="I142" i="1"/>
  <c r="I169" i="1"/>
  <c r="J214" i="1"/>
  <c r="J341" i="1"/>
  <c r="J339" i="1"/>
  <c r="J336" i="1"/>
  <c r="J335" i="1"/>
  <c r="J332" i="1"/>
  <c r="D273" i="1"/>
  <c r="H337" i="1"/>
  <c r="H333" i="1"/>
  <c r="J323" i="1"/>
  <c r="J315" i="1"/>
  <c r="J309" i="1"/>
  <c r="J305" i="1"/>
  <c r="J319" i="1"/>
  <c r="J308" i="1"/>
  <c r="J297" i="1"/>
  <c r="H294" i="1"/>
  <c r="J284" i="1"/>
  <c r="H287" i="1"/>
  <c r="J277" i="1"/>
  <c r="J276" i="1"/>
  <c r="H279" i="1"/>
  <c r="J272" i="1"/>
  <c r="J268" i="1"/>
  <c r="J264" i="1"/>
  <c r="J302" i="1"/>
  <c r="J301" i="1"/>
  <c r="J298" i="1"/>
  <c r="J291" i="1"/>
  <c r="J283" i="1"/>
  <c r="J270" i="1"/>
  <c r="J269" i="1"/>
  <c r="J267" i="1"/>
  <c r="J266" i="1"/>
  <c r="J265" i="1"/>
  <c r="J241" i="1"/>
  <c r="J227" i="1"/>
  <c r="J192" i="1"/>
  <c r="J190" i="1"/>
  <c r="H193" i="1"/>
  <c r="J182" i="1"/>
  <c r="H187" i="1"/>
  <c r="J231" i="1"/>
  <c r="J229" i="1"/>
  <c r="J223" i="1"/>
  <c r="J221" i="1"/>
  <c r="J184" i="1"/>
  <c r="H303" i="1"/>
  <c r="D333" i="1"/>
  <c r="J275" i="1"/>
  <c r="J282" i="1"/>
  <c r="J293" i="1"/>
  <c r="J307" i="1"/>
  <c r="D310" i="1"/>
  <c r="J314" i="1"/>
  <c r="J322" i="1"/>
  <c r="D325" i="1"/>
  <c r="J329" i="1"/>
  <c r="H273" i="1"/>
  <c r="J278" i="1"/>
  <c r="J281" i="1"/>
  <c r="J285" i="1"/>
  <c r="J292" i="1"/>
  <c r="J299" i="1"/>
  <c r="J306" i="1"/>
  <c r="J313" i="1"/>
  <c r="J317" i="1"/>
  <c r="J321" i="1"/>
  <c r="J328" i="1"/>
  <c r="C343" i="1"/>
  <c r="C274" i="1"/>
  <c r="D274" i="1"/>
  <c r="D279" i="1"/>
  <c r="H310" i="1"/>
  <c r="H325" i="1"/>
  <c r="J286" i="1"/>
  <c r="J289" i="1"/>
  <c r="J296" i="1"/>
  <c r="J300" i="1"/>
  <c r="D303" i="1"/>
  <c r="J318" i="1"/>
  <c r="D287" i="1"/>
  <c r="D294" i="1"/>
  <c r="J312" i="1"/>
  <c r="J316" i="1"/>
  <c r="J320" i="1"/>
  <c r="J324" i="1"/>
  <c r="J327" i="1"/>
  <c r="J331" i="1"/>
  <c r="D337" i="1"/>
  <c r="I99" i="1"/>
  <c r="I105" i="1"/>
  <c r="I117" i="1"/>
  <c r="I128" i="1"/>
  <c r="I133" i="1"/>
  <c r="I134" i="1"/>
  <c r="I163" i="1"/>
  <c r="I160" i="1"/>
  <c r="F107" i="1"/>
  <c r="I100" i="1"/>
  <c r="I106" i="1"/>
  <c r="I92" i="1"/>
  <c r="I112" i="1"/>
  <c r="I118" i="1"/>
  <c r="I124" i="1"/>
  <c r="I127" i="1"/>
  <c r="I137" i="1"/>
  <c r="I140" i="1"/>
  <c r="I144" i="1"/>
  <c r="I158" i="1"/>
  <c r="I164" i="1"/>
  <c r="J249" i="1"/>
  <c r="J243" i="1"/>
  <c r="J226" i="1"/>
  <c r="J234" i="1"/>
  <c r="J212" i="1"/>
  <c r="H217" i="1"/>
  <c r="H208" i="1"/>
  <c r="J204" i="1"/>
  <c r="J206" i="1"/>
  <c r="J181" i="1"/>
  <c r="J183" i="1"/>
  <c r="J210" i="1"/>
  <c r="J216" i="1"/>
  <c r="J245" i="1"/>
  <c r="F115" i="1"/>
  <c r="D212" i="1"/>
  <c r="J213" i="1"/>
  <c r="D214" i="1"/>
  <c r="J235" i="1"/>
  <c r="J237" i="1"/>
  <c r="D241" i="1"/>
  <c r="D243" i="1"/>
  <c r="I156" i="1"/>
  <c r="F131" i="1"/>
  <c r="G104" i="1"/>
  <c r="G124" i="1"/>
  <c r="G160" i="1"/>
  <c r="J196" i="1"/>
  <c r="J198" i="1"/>
  <c r="J200" i="1"/>
  <c r="J253" i="1"/>
  <c r="C131" i="1"/>
  <c r="F165" i="1"/>
  <c r="F138" i="1"/>
  <c r="F101" i="1"/>
  <c r="G109" i="1"/>
  <c r="J189" i="1"/>
  <c r="J255" i="1"/>
  <c r="J191" i="1"/>
  <c r="J185" i="1"/>
  <c r="J178" i="1"/>
  <c r="J179" i="1"/>
  <c r="J186" i="1"/>
  <c r="J180" i="1"/>
  <c r="C187" i="1"/>
  <c r="H239" i="1"/>
  <c r="D178" i="1"/>
  <c r="D182" i="1"/>
  <c r="D186" i="1"/>
  <c r="D191" i="1"/>
  <c r="C193" i="1"/>
  <c r="I193" i="1"/>
  <c r="J197" i="1"/>
  <c r="D197" i="1"/>
  <c r="H201" i="1"/>
  <c r="J205" i="1"/>
  <c r="D205" i="1"/>
  <c r="C217" i="1"/>
  <c r="I217" i="1"/>
  <c r="H224" i="1"/>
  <c r="J230" i="1"/>
  <c r="D247" i="1"/>
  <c r="J244" i="1"/>
  <c r="D244" i="1"/>
  <c r="J215" i="1"/>
  <c r="D215" i="1"/>
  <c r="C224" i="1"/>
  <c r="I224" i="1"/>
  <c r="D219" i="1"/>
  <c r="J220" i="1"/>
  <c r="D220" i="1"/>
  <c r="J236" i="1"/>
  <c r="D236" i="1"/>
  <c r="J246" i="1"/>
  <c r="J250" i="1"/>
  <c r="J228" i="1"/>
  <c r="D228" i="1"/>
  <c r="D180" i="1"/>
  <c r="D184" i="1"/>
  <c r="D189" i="1"/>
  <c r="D192" i="1"/>
  <c r="C201" i="1"/>
  <c r="I201" i="1"/>
  <c r="J195" i="1"/>
  <c r="D195" i="1"/>
  <c r="J199" i="1"/>
  <c r="D199" i="1"/>
  <c r="J203" i="1"/>
  <c r="D203" i="1"/>
  <c r="J207" i="1"/>
  <c r="D207" i="1"/>
  <c r="C208" i="1"/>
  <c r="I208" i="1"/>
  <c r="J211" i="1"/>
  <c r="D211" i="1"/>
  <c r="J222" i="1"/>
  <c r="J232" i="1"/>
  <c r="D232" i="1"/>
  <c r="J238" i="1"/>
  <c r="J242" i="1"/>
  <c r="H247" i="1"/>
  <c r="H251" i="1"/>
  <c r="H219" i="1"/>
  <c r="I251" i="1"/>
  <c r="D213" i="1"/>
  <c r="D222" i="1"/>
  <c r="D226" i="1"/>
  <c r="D230" i="1"/>
  <c r="D234" i="1"/>
  <c r="D238" i="1"/>
  <c r="D242" i="1"/>
  <c r="D246" i="1"/>
  <c r="D250" i="1"/>
  <c r="F153" i="1"/>
  <c r="F122" i="1"/>
  <c r="F161" i="1"/>
  <c r="D169" i="1"/>
  <c r="D167" i="1"/>
  <c r="D164" i="1"/>
  <c r="D163" i="1"/>
  <c r="D160" i="1"/>
  <c r="D159" i="1"/>
  <c r="D158" i="1"/>
  <c r="D157" i="1"/>
  <c r="D156" i="1"/>
  <c r="D155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7" i="1"/>
  <c r="D136" i="1"/>
  <c r="D135" i="1"/>
  <c r="D134" i="1"/>
  <c r="D133" i="1"/>
  <c r="D130" i="1"/>
  <c r="D129" i="1"/>
  <c r="D128" i="1"/>
  <c r="D127" i="1"/>
  <c r="D126" i="1"/>
  <c r="D125" i="1"/>
  <c r="D124" i="1"/>
  <c r="D121" i="1"/>
  <c r="D120" i="1"/>
  <c r="D119" i="1"/>
  <c r="D118" i="1"/>
  <c r="D117" i="1"/>
  <c r="D114" i="1"/>
  <c r="D113" i="1"/>
  <c r="D112" i="1"/>
  <c r="D111" i="1"/>
  <c r="D110" i="1"/>
  <c r="D109" i="1"/>
  <c r="D106" i="1"/>
  <c r="D105" i="1"/>
  <c r="D104" i="1"/>
  <c r="D103" i="1"/>
  <c r="D100" i="1"/>
  <c r="D99" i="1"/>
  <c r="D98" i="1"/>
  <c r="D97" i="1"/>
  <c r="D96" i="1"/>
  <c r="D95" i="1"/>
  <c r="D94" i="1"/>
  <c r="D93" i="1"/>
  <c r="D92" i="1"/>
  <c r="H169" i="1"/>
  <c r="H167" i="1"/>
  <c r="H164" i="1"/>
  <c r="H163" i="1"/>
  <c r="H160" i="1"/>
  <c r="H159" i="1"/>
  <c r="H158" i="1"/>
  <c r="H157" i="1"/>
  <c r="H156" i="1"/>
  <c r="H155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7" i="1"/>
  <c r="H136" i="1"/>
  <c r="H135" i="1"/>
  <c r="H134" i="1"/>
  <c r="H130" i="1"/>
  <c r="H129" i="1"/>
  <c r="H128" i="1"/>
  <c r="H127" i="1"/>
  <c r="H126" i="1"/>
  <c r="H125" i="1"/>
  <c r="H124" i="1"/>
  <c r="J124" i="1"/>
  <c r="H121" i="1"/>
  <c r="H120" i="1"/>
  <c r="H119" i="1"/>
  <c r="H118" i="1"/>
  <c r="H117" i="1"/>
  <c r="H114" i="1"/>
  <c r="H113" i="1"/>
  <c r="H112" i="1"/>
  <c r="H111" i="1"/>
  <c r="H110" i="1"/>
  <c r="H109" i="1"/>
  <c r="H106" i="1"/>
  <c r="H105" i="1"/>
  <c r="H104" i="1"/>
  <c r="H103" i="1"/>
  <c r="H100" i="1"/>
  <c r="H99" i="1"/>
  <c r="H98" i="1"/>
  <c r="H97" i="1"/>
  <c r="H96" i="1"/>
  <c r="H95" i="1"/>
  <c r="H94" i="1"/>
  <c r="H93" i="1"/>
  <c r="H92" i="1"/>
  <c r="C115" i="1"/>
  <c r="G133" i="1"/>
  <c r="C165" i="1"/>
  <c r="C161" i="1"/>
  <c r="C153" i="1"/>
  <c r="C138" i="1"/>
  <c r="C122" i="1"/>
  <c r="C107" i="1"/>
  <c r="C101" i="1"/>
  <c r="A2" i="2"/>
  <c r="I274" i="1"/>
  <c r="I187" i="1"/>
  <c r="I257" i="1"/>
  <c r="I225" i="1"/>
  <c r="I194" i="1"/>
  <c r="I209" i="1"/>
  <c r="I334" i="1"/>
  <c r="I338" i="1"/>
  <c r="I311" i="1"/>
  <c r="I326" i="1"/>
  <c r="I288" i="1"/>
  <c r="I280" i="1"/>
  <c r="I295" i="1"/>
  <c r="I304" i="1"/>
  <c r="I342" i="1"/>
  <c r="I340" i="1"/>
  <c r="J140" i="1"/>
  <c r="J144" i="1"/>
  <c r="G131" i="1"/>
  <c r="G107" i="1"/>
  <c r="H115" i="1"/>
  <c r="G161" i="1"/>
  <c r="C257" i="1"/>
  <c r="D257" i="1"/>
  <c r="G138" i="1"/>
  <c r="G153" i="1"/>
  <c r="I131" i="1"/>
  <c r="H131" i="1"/>
  <c r="J169" i="1"/>
  <c r="G101" i="1"/>
  <c r="G115" i="1"/>
  <c r="H107" i="1"/>
  <c r="I138" i="1"/>
  <c r="H122" i="1"/>
  <c r="J127" i="1"/>
  <c r="G122" i="1"/>
  <c r="G165" i="1"/>
  <c r="C342" i="1"/>
  <c r="C326" i="1"/>
  <c r="D326" i="1"/>
  <c r="C288" i="1"/>
  <c r="C334" i="1"/>
  <c r="D334" i="1"/>
  <c r="C295" i="1"/>
  <c r="D295" i="1"/>
  <c r="C338" i="1"/>
  <c r="D338" i="1"/>
  <c r="C304" i="1"/>
  <c r="C340" i="1"/>
  <c r="D340" i="1"/>
  <c r="C311" i="1"/>
  <c r="D311" i="1"/>
  <c r="C280" i="1"/>
  <c r="D280" i="1"/>
  <c r="J294" i="1"/>
  <c r="J287" i="1"/>
  <c r="J279" i="1"/>
  <c r="J333" i="1"/>
  <c r="H343" i="1"/>
  <c r="H326" i="1"/>
  <c r="J273" i="1"/>
  <c r="J303" i="1"/>
  <c r="J337" i="1"/>
  <c r="D343" i="1"/>
  <c r="J325" i="1"/>
  <c r="J310" i="1"/>
  <c r="I107" i="1"/>
  <c r="I153" i="1"/>
  <c r="I115" i="1"/>
  <c r="H257" i="1"/>
  <c r="H225" i="1"/>
  <c r="J219" i="1"/>
  <c r="D131" i="1"/>
  <c r="D165" i="1"/>
  <c r="I165" i="1"/>
  <c r="F171" i="1"/>
  <c r="F162" i="1"/>
  <c r="D122" i="1"/>
  <c r="I122" i="1"/>
  <c r="D161" i="1"/>
  <c r="I161" i="1"/>
  <c r="I101" i="1"/>
  <c r="D251" i="1"/>
  <c r="D187" i="1"/>
  <c r="D239" i="1"/>
  <c r="D193" i="1"/>
  <c r="D208" i="1"/>
  <c r="D201" i="1"/>
  <c r="D224" i="1"/>
  <c r="D217" i="1"/>
  <c r="J104" i="1"/>
  <c r="J141" i="1"/>
  <c r="H153" i="1"/>
  <c r="H161" i="1"/>
  <c r="H165" i="1"/>
  <c r="J96" i="1"/>
  <c r="J143" i="1"/>
  <c r="J167" i="1"/>
  <c r="J164" i="1"/>
  <c r="J163" i="1"/>
  <c r="J157" i="1"/>
  <c r="J158" i="1"/>
  <c r="J159" i="1"/>
  <c r="J156" i="1"/>
  <c r="J160" i="1"/>
  <c r="J155" i="1"/>
  <c r="J146" i="1"/>
  <c r="J150" i="1"/>
  <c r="J147" i="1"/>
  <c r="J151" i="1"/>
  <c r="J148" i="1"/>
  <c r="J152" i="1"/>
  <c r="J145" i="1"/>
  <c r="J149" i="1"/>
  <c r="D153" i="1"/>
  <c r="J142" i="1"/>
  <c r="J136" i="1"/>
  <c r="J137" i="1"/>
  <c r="D138" i="1"/>
  <c r="J126" i="1"/>
  <c r="J130" i="1"/>
  <c r="J128" i="1"/>
  <c r="J119" i="1"/>
  <c r="J121" i="1"/>
  <c r="J118" i="1"/>
  <c r="J117" i="1"/>
  <c r="J110" i="1"/>
  <c r="J114" i="1"/>
  <c r="D115" i="1"/>
  <c r="J112" i="1"/>
  <c r="J113" i="1"/>
  <c r="J109" i="1"/>
  <c r="J106" i="1"/>
  <c r="J105" i="1"/>
  <c r="D107" i="1"/>
  <c r="J103" i="1"/>
  <c r="J100" i="1"/>
  <c r="J99" i="1"/>
  <c r="J95" i="1"/>
  <c r="J92" i="1"/>
  <c r="D101" i="1"/>
  <c r="C171" i="1"/>
  <c r="C102" i="1"/>
  <c r="D102" i="1"/>
  <c r="J93" i="1"/>
  <c r="J134" i="1"/>
  <c r="J98" i="1"/>
  <c r="J135" i="1"/>
  <c r="J97" i="1"/>
  <c r="J94" i="1"/>
  <c r="J111" i="1"/>
  <c r="J120" i="1"/>
  <c r="J125" i="1"/>
  <c r="J129" i="1"/>
  <c r="H101" i="1"/>
  <c r="H133" i="1"/>
  <c r="J133" i="1"/>
  <c r="I202" i="1"/>
  <c r="C188" i="1"/>
  <c r="D188" i="1"/>
  <c r="I188" i="1"/>
  <c r="F154" i="1"/>
  <c r="J107" i="1"/>
  <c r="J131" i="1"/>
  <c r="F102" i="1"/>
  <c r="G102" i="1"/>
  <c r="H274" i="1"/>
  <c r="J274" i="1"/>
  <c r="H188" i="1"/>
  <c r="H209" i="1"/>
  <c r="H194" i="1"/>
  <c r="H248" i="1"/>
  <c r="I254" i="1"/>
  <c r="I256" i="1"/>
  <c r="I240" i="1"/>
  <c r="I248" i="1"/>
  <c r="I218" i="1"/>
  <c r="I252" i="1"/>
  <c r="C162" i="1"/>
  <c r="D162" i="1"/>
  <c r="C139" i="1"/>
  <c r="D139" i="1"/>
  <c r="C132" i="1"/>
  <c r="C108" i="1"/>
  <c r="C154" i="1"/>
  <c r="C116" i="1"/>
  <c r="J161" i="1"/>
  <c r="H340" i="1"/>
  <c r="H342" i="1"/>
  <c r="D342" i="1"/>
  <c r="H304" i="1"/>
  <c r="J115" i="1"/>
  <c r="J165" i="1"/>
  <c r="H256" i="1"/>
  <c r="H254" i="1"/>
  <c r="H334" i="1"/>
  <c r="H288" i="1"/>
  <c r="J288" i="1"/>
  <c r="F116" i="1"/>
  <c r="G116" i="1"/>
  <c r="H240" i="1"/>
  <c r="H218" i="1"/>
  <c r="C123" i="1"/>
  <c r="D123" i="1"/>
  <c r="H280" i="1"/>
  <c r="H338" i="1"/>
  <c r="J338" i="1"/>
  <c r="F168" i="1"/>
  <c r="F170" i="1"/>
  <c r="G170" i="1"/>
  <c r="F166" i="1"/>
  <c r="G166" i="1"/>
  <c r="G162" i="1"/>
  <c r="F108" i="1"/>
  <c r="C170" i="1"/>
  <c r="D170" i="1"/>
  <c r="C168" i="1"/>
  <c r="D168" i="1"/>
  <c r="J153" i="1"/>
  <c r="J122" i="1"/>
  <c r="D304" i="1"/>
  <c r="D288" i="1"/>
  <c r="H295" i="1"/>
  <c r="F123" i="1"/>
  <c r="C166" i="1"/>
  <c r="H202" i="1"/>
  <c r="H252" i="1"/>
  <c r="F139" i="1"/>
  <c r="G139" i="1"/>
  <c r="H311" i="1"/>
  <c r="J311" i="1"/>
  <c r="F132" i="1"/>
  <c r="G132" i="1"/>
  <c r="J280" i="1"/>
  <c r="J326" i="1"/>
  <c r="C254" i="1"/>
  <c r="D254" i="1"/>
  <c r="C225" i="1"/>
  <c r="D225" i="1"/>
  <c r="C194" i="1"/>
  <c r="D194" i="1"/>
  <c r="C240" i="1"/>
  <c r="D240" i="1"/>
  <c r="C202" i="1"/>
  <c r="D202" i="1"/>
  <c r="C256" i="1"/>
  <c r="D256" i="1"/>
  <c r="C248" i="1"/>
  <c r="D248" i="1"/>
  <c r="C209" i="1"/>
  <c r="D209" i="1"/>
  <c r="C252" i="1"/>
  <c r="D252" i="1"/>
  <c r="C218" i="1"/>
  <c r="D218" i="1"/>
  <c r="J343" i="1"/>
  <c r="G171" i="1"/>
  <c r="D108" i="1"/>
  <c r="G168" i="1"/>
  <c r="G154" i="1"/>
  <c r="I171" i="1"/>
  <c r="I154" i="1"/>
  <c r="J217" i="1"/>
  <c r="J193" i="1"/>
  <c r="J239" i="1"/>
  <c r="J208" i="1"/>
  <c r="J247" i="1"/>
  <c r="J187" i="1"/>
  <c r="J201" i="1"/>
  <c r="J224" i="1"/>
  <c r="J251" i="1"/>
  <c r="H138" i="1"/>
  <c r="D132" i="1"/>
  <c r="D116" i="1"/>
  <c r="D154" i="1"/>
  <c r="D166" i="1"/>
  <c r="D171" i="1"/>
  <c r="J101" i="1"/>
  <c r="J188" i="1"/>
  <c r="I102" i="1"/>
  <c r="I123" i="1"/>
  <c r="I166" i="1"/>
  <c r="I168" i="1"/>
  <c r="I170" i="1"/>
  <c r="J340" i="1"/>
  <c r="J334" i="1"/>
  <c r="I132" i="1"/>
  <c r="I139" i="1"/>
  <c r="I108" i="1"/>
  <c r="J295" i="1"/>
  <c r="J138" i="1"/>
  <c r="J342" i="1"/>
  <c r="J304" i="1"/>
  <c r="G123" i="1"/>
  <c r="I116" i="1"/>
  <c r="G108" i="1"/>
  <c r="I162" i="1"/>
  <c r="J257" i="1"/>
  <c r="J240" i="1"/>
  <c r="J202" i="1"/>
  <c r="J248" i="1"/>
  <c r="J209" i="1"/>
  <c r="J256" i="1"/>
  <c r="J252" i="1"/>
  <c r="J218" i="1"/>
  <c r="J254" i="1"/>
  <c r="J225" i="1"/>
  <c r="J194" i="1"/>
  <c r="H171" i="1"/>
  <c r="H139" i="1"/>
  <c r="H102" i="1"/>
  <c r="J102" i="1"/>
  <c r="H170" i="1"/>
  <c r="H168" i="1"/>
  <c r="H108" i="1"/>
  <c r="H132" i="1"/>
  <c r="J132" i="1"/>
  <c r="H116" i="1"/>
  <c r="J116" i="1"/>
  <c r="H162" i="1"/>
  <c r="H154" i="1"/>
  <c r="J154" i="1"/>
  <c r="H166" i="1"/>
  <c r="H123" i="1"/>
  <c r="J123" i="1"/>
  <c r="J168" i="1"/>
  <c r="J171" i="1"/>
  <c r="J166" i="1"/>
  <c r="J170" i="1"/>
  <c r="J162" i="1"/>
  <c r="J108" i="1"/>
  <c r="J139" i="1"/>
  <c r="I1383" i="1" l="1"/>
  <c r="J1383" i="1" s="1"/>
  <c r="C1039" i="1"/>
  <c r="D1039" i="1" s="1"/>
  <c r="I1395" i="1"/>
  <c r="J1395" i="1" s="1"/>
  <c r="C1051" i="1"/>
  <c r="D1420" i="1"/>
  <c r="I1420" i="1"/>
  <c r="J1420" i="1" s="1"/>
  <c r="D1457" i="1"/>
  <c r="C1421" i="1"/>
  <c r="C1397" i="1"/>
  <c r="D1447" i="1"/>
  <c r="I1385" i="1"/>
  <c r="J1385" i="1" s="1"/>
  <c r="D1385" i="1"/>
  <c r="D1407" i="1"/>
  <c r="C1412" i="1"/>
  <c r="I1407" i="1"/>
  <c r="J1407" i="1" s="1"/>
  <c r="D1426" i="1"/>
  <c r="I1426" i="1"/>
  <c r="J1426" i="1" s="1"/>
  <c r="G1393" i="1"/>
  <c r="F1397" i="1"/>
  <c r="G1383" i="1"/>
  <c r="F1391" i="1"/>
  <c r="C64" i="1"/>
  <c r="D64" i="1" s="1"/>
  <c r="F1443" i="1"/>
  <c r="I1454" i="1"/>
  <c r="J1454" i="1" s="1"/>
  <c r="I1457" i="1"/>
  <c r="D1399" i="1"/>
  <c r="I1399" i="1"/>
  <c r="J1399" i="1" s="1"/>
  <c r="C1055" i="1"/>
  <c r="C1405" i="1"/>
  <c r="I1401" i="1"/>
  <c r="J1401" i="1" s="1"/>
  <c r="D1433" i="1"/>
  <c r="C1089" i="1"/>
  <c r="D1089" i="1" s="1"/>
  <c r="I1442" i="1"/>
  <c r="J1442" i="1" s="1"/>
  <c r="G1459" i="1"/>
  <c r="I1459" i="1"/>
  <c r="G1446" i="1"/>
  <c r="F1451" i="1"/>
  <c r="F1102" i="1"/>
  <c r="F1421" i="1"/>
  <c r="I1415" i="1"/>
  <c r="J1415" i="1" s="1"/>
  <c r="F1412" i="1"/>
  <c r="I1411" i="1"/>
  <c r="J1411" i="1" s="1"/>
  <c r="D1411" i="1"/>
  <c r="I1431" i="1"/>
  <c r="J1431" i="1" s="1"/>
  <c r="D1431" i="1"/>
  <c r="C1443" i="1"/>
  <c r="I1455" i="1"/>
  <c r="F1106" i="1"/>
  <c r="F28" i="1"/>
  <c r="G28" i="1" s="1"/>
  <c r="C13" i="1"/>
  <c r="D13" i="1" s="1"/>
  <c r="D1451" i="1"/>
  <c r="I1434" i="1"/>
  <c r="J1434" i="1" s="1"/>
  <c r="D1388" i="1"/>
  <c r="I1382" i="1"/>
  <c r="J1382" i="1" s="1"/>
  <c r="D1382" i="1"/>
  <c r="C1391" i="1"/>
  <c r="I1389" i="1"/>
  <c r="J1389" i="1" s="1"/>
  <c r="D1389" i="1"/>
  <c r="D1395" i="1"/>
  <c r="D1414" i="1"/>
  <c r="C1070" i="1"/>
  <c r="I1414" i="1"/>
  <c r="J1414" i="1" s="1"/>
  <c r="C1428" i="1"/>
  <c r="C1079" i="1"/>
  <c r="D1079" i="1" s="1"/>
  <c r="I1450" i="1"/>
  <c r="J1450" i="1" s="1"/>
  <c r="C1106" i="1"/>
  <c r="I1447" i="1"/>
  <c r="J1447" i="1" s="1"/>
  <c r="G1448" i="1"/>
  <c r="I1448" i="1"/>
  <c r="J1448" i="1" s="1"/>
  <c r="G1399" i="1"/>
  <c r="F1405" i="1"/>
  <c r="F1055" i="1"/>
  <c r="G1055" i="1" s="1"/>
  <c r="G1387" i="1"/>
  <c r="F1043" i="1"/>
  <c r="F11" i="1" s="1"/>
  <c r="G11" i="1" s="1"/>
  <c r="F1104" i="1"/>
  <c r="G1104" i="1" s="1"/>
  <c r="C1082" i="1"/>
  <c r="I1351" i="1"/>
  <c r="J1351" i="1" s="1"/>
  <c r="D1351" i="1"/>
  <c r="D1300" i="1"/>
  <c r="C1305" i="1"/>
  <c r="C1365" i="1"/>
  <c r="F1113" i="1"/>
  <c r="I1310" i="1"/>
  <c r="J1310" i="1" s="1"/>
  <c r="C1311" i="1"/>
  <c r="I1323" i="1"/>
  <c r="J1323" i="1" s="1"/>
  <c r="D1323" i="1"/>
  <c r="I1344" i="1"/>
  <c r="J1344" i="1" s="1"/>
  <c r="C1357" i="1"/>
  <c r="I1353" i="1"/>
  <c r="J1353" i="1" s="1"/>
  <c r="D1353" i="1"/>
  <c r="I1361" i="1"/>
  <c r="J1361" i="1" s="1"/>
  <c r="C1103" i="1"/>
  <c r="D1103" i="1" s="1"/>
  <c r="D1361" i="1"/>
  <c r="G1345" i="1"/>
  <c r="F1357" i="1"/>
  <c r="G1323" i="1"/>
  <c r="F1065" i="1"/>
  <c r="F33" i="1" s="1"/>
  <c r="G33" i="1" s="1"/>
  <c r="G1313" i="1"/>
  <c r="I1313" i="1"/>
  <c r="J1313" i="1" s="1"/>
  <c r="F1319" i="1"/>
  <c r="G1301" i="1"/>
  <c r="I1301" i="1"/>
  <c r="J1301" i="1" s="1"/>
  <c r="F6" i="1"/>
  <c r="G6" i="1" s="1"/>
  <c r="G1038" i="1"/>
  <c r="I1318" i="1"/>
  <c r="J1318" i="1" s="1"/>
  <c r="C1060" i="1"/>
  <c r="C28" i="1" s="1"/>
  <c r="D1331" i="1"/>
  <c r="I1331" i="1"/>
  <c r="J1331" i="1" s="1"/>
  <c r="I1339" i="1"/>
  <c r="J1339" i="1" s="1"/>
  <c r="C1081" i="1"/>
  <c r="D1339" i="1"/>
  <c r="G1359" i="1"/>
  <c r="F1365" i="1"/>
  <c r="G1329" i="1"/>
  <c r="F1335" i="1"/>
  <c r="G1307" i="1"/>
  <c r="I1307" i="1"/>
  <c r="J1307" i="1" s="1"/>
  <c r="F1049" i="1"/>
  <c r="G1297" i="1"/>
  <c r="F1305" i="1"/>
  <c r="C43" i="1"/>
  <c r="D43" i="1" s="1"/>
  <c r="C1342" i="1"/>
  <c r="D1315" i="1"/>
  <c r="C1057" i="1"/>
  <c r="C25" i="1" s="1"/>
  <c r="C1319" i="1"/>
  <c r="G1341" i="1"/>
  <c r="I1341" i="1"/>
  <c r="J1341" i="1" s="1"/>
  <c r="G1309" i="1"/>
  <c r="I1309" i="1"/>
  <c r="J1309" i="1" s="1"/>
  <c r="C10" i="1"/>
  <c r="D10" i="1" s="1"/>
  <c r="I1326" i="1"/>
  <c r="F1342" i="1"/>
  <c r="F1311" i="1"/>
  <c r="F1083" i="1"/>
  <c r="G1083" i="1" s="1"/>
  <c r="C1046" i="1"/>
  <c r="F1326" i="1"/>
  <c r="I1371" i="1"/>
  <c r="I1317" i="1"/>
  <c r="J1317" i="1" s="1"/>
  <c r="I1369" i="1"/>
  <c r="I1321" i="1"/>
  <c r="J1321" i="1" s="1"/>
  <c r="C1063" i="1"/>
  <c r="D1328" i="1"/>
  <c r="C1335" i="1"/>
  <c r="D1348" i="1"/>
  <c r="D1363" i="1"/>
  <c r="I1363" i="1"/>
  <c r="J1363" i="1" s="1"/>
  <c r="C1105" i="1"/>
  <c r="D1105" i="1" s="1"/>
  <c r="G1367" i="1"/>
  <c r="I1367" i="1"/>
  <c r="J1367" i="1" s="1"/>
  <c r="G1347" i="1"/>
  <c r="I1347" i="1"/>
  <c r="J1347" i="1" s="1"/>
  <c r="G1325" i="1"/>
  <c r="F1067" i="1"/>
  <c r="G1315" i="1"/>
  <c r="F1057" i="1"/>
  <c r="G1303" i="1"/>
  <c r="I1303" i="1"/>
  <c r="J1303" i="1" s="1"/>
  <c r="F1045" i="1"/>
  <c r="C1065" i="1"/>
  <c r="C33" i="1" s="1"/>
  <c r="I33" i="1" s="1"/>
  <c r="J33" i="1" s="1"/>
  <c r="D1050" i="1"/>
  <c r="I1050" i="1"/>
  <c r="J1050" i="1" s="1"/>
  <c r="G1277" i="1"/>
  <c r="I1277" i="1"/>
  <c r="J1277" i="1" s="1"/>
  <c r="F1105" i="1"/>
  <c r="I1259" i="1"/>
  <c r="J1259" i="1" s="1"/>
  <c r="F1271" i="1"/>
  <c r="G1259" i="1"/>
  <c r="C1233" i="1"/>
  <c r="D1228" i="1"/>
  <c r="I1228" i="1"/>
  <c r="J1228" i="1" s="1"/>
  <c r="D1255" i="1"/>
  <c r="I1255" i="1"/>
  <c r="J1255" i="1" s="1"/>
  <c r="C1080" i="1"/>
  <c r="C1256" i="1"/>
  <c r="I1260" i="1"/>
  <c r="J1260" i="1" s="1"/>
  <c r="C1271" i="1"/>
  <c r="D1260" i="1"/>
  <c r="C1088" i="1"/>
  <c r="I1088" i="1" s="1"/>
  <c r="J1088" i="1" s="1"/>
  <c r="I1267" i="1"/>
  <c r="J1267" i="1" s="1"/>
  <c r="D1267" i="1"/>
  <c r="F1283" i="1"/>
  <c r="I1281" i="1"/>
  <c r="J1281" i="1" s="1"/>
  <c r="F1089" i="1"/>
  <c r="G1261" i="1"/>
  <c r="F51" i="1"/>
  <c r="G51" i="1" s="1"/>
  <c r="D1106" i="1"/>
  <c r="C74" i="1"/>
  <c r="G1256" i="1"/>
  <c r="C1043" i="1"/>
  <c r="D1215" i="1"/>
  <c r="I1215" i="1"/>
  <c r="J1215" i="1" s="1"/>
  <c r="C1219" i="1"/>
  <c r="D1216" i="1"/>
  <c r="C1044" i="1"/>
  <c r="I1216" i="1"/>
  <c r="J1216" i="1" s="1"/>
  <c r="I1222" i="1"/>
  <c r="J1222" i="1" s="1"/>
  <c r="D1222" i="1"/>
  <c r="G1253" i="1"/>
  <c r="I1253" i="1"/>
  <c r="J1253" i="1" s="1"/>
  <c r="G1243" i="1"/>
  <c r="F1249" i="1"/>
  <c r="F1071" i="1"/>
  <c r="G1231" i="1"/>
  <c r="F1059" i="1"/>
  <c r="F1233" i="1"/>
  <c r="I1067" i="1"/>
  <c r="J1067" i="1" s="1"/>
  <c r="D1067" i="1"/>
  <c r="G1065" i="1"/>
  <c r="G1287" i="1"/>
  <c r="I1287" i="1"/>
  <c r="F1115" i="1"/>
  <c r="G1269" i="1"/>
  <c r="F1097" i="1"/>
  <c r="I1214" i="1"/>
  <c r="J1214" i="1" s="1"/>
  <c r="G1214" i="1"/>
  <c r="C35" i="1"/>
  <c r="D35" i="1" s="1"/>
  <c r="C18" i="1"/>
  <c r="D18" i="1" s="1"/>
  <c r="F1279" i="1"/>
  <c r="I1240" i="1"/>
  <c r="G1079" i="1"/>
  <c r="F47" i="1"/>
  <c r="G47" i="1" s="1"/>
  <c r="I1079" i="1"/>
  <c r="J1079" i="1" s="1"/>
  <c r="G1281" i="1"/>
  <c r="C1083" i="1"/>
  <c r="F1103" i="1"/>
  <c r="G1275" i="1"/>
  <c r="I1275" i="1"/>
  <c r="J1275" i="1" s="1"/>
  <c r="G1265" i="1"/>
  <c r="F1093" i="1"/>
  <c r="G1044" i="1"/>
  <c r="F12" i="1"/>
  <c r="G12" i="1" s="1"/>
  <c r="I1060" i="1"/>
  <c r="J1060" i="1" s="1"/>
  <c r="D1221" i="1"/>
  <c r="C1225" i="1"/>
  <c r="D1243" i="1"/>
  <c r="C1249" i="1"/>
  <c r="I1243" i="1"/>
  <c r="J1243" i="1" s="1"/>
  <c r="C1071" i="1"/>
  <c r="G1223" i="1"/>
  <c r="F1225" i="1"/>
  <c r="F1051" i="1"/>
  <c r="G1051" i="1" s="1"/>
  <c r="F1219" i="1"/>
  <c r="G1210" i="1"/>
  <c r="F26" i="1"/>
  <c r="G26" i="1" s="1"/>
  <c r="F72" i="1"/>
  <c r="G72" i="1" s="1"/>
  <c r="D1246" i="1"/>
  <c r="C1041" i="1"/>
  <c r="I1236" i="1"/>
  <c r="J1236" i="1" s="1"/>
  <c r="C1064" i="1"/>
  <c r="I1064" i="1" s="1"/>
  <c r="J1064" i="1" s="1"/>
  <c r="I1263" i="1"/>
  <c r="J1263" i="1" s="1"/>
  <c r="D1263" i="1"/>
  <c r="C1091" i="1"/>
  <c r="I1274" i="1"/>
  <c r="J1274" i="1" s="1"/>
  <c r="C1102" i="1"/>
  <c r="G1247" i="1"/>
  <c r="I1247" i="1"/>
  <c r="J1247" i="1" s="1"/>
  <c r="G1227" i="1"/>
  <c r="I1227" i="1"/>
  <c r="J1227" i="1" s="1"/>
  <c r="F1046" i="1"/>
  <c r="F14" i="1" s="1"/>
  <c r="G14" i="1" s="1"/>
  <c r="I1218" i="1"/>
  <c r="J1218" i="1" s="1"/>
  <c r="C78" i="1"/>
  <c r="D78" i="1" s="1"/>
  <c r="D1110" i="1"/>
  <c r="I1269" i="1"/>
  <c r="J1269" i="1" s="1"/>
  <c r="D1269" i="1"/>
  <c r="G1245" i="1"/>
  <c r="F1073" i="1"/>
  <c r="G1235" i="1"/>
  <c r="I1235" i="1"/>
  <c r="J1235" i="1" s="1"/>
  <c r="C57" i="1"/>
  <c r="D57" i="1" s="1"/>
  <c r="I1223" i="1"/>
  <c r="J1223" i="1" s="1"/>
  <c r="I1210" i="1"/>
  <c r="J1210" i="1" s="1"/>
  <c r="I1231" i="1"/>
  <c r="J1231" i="1" s="1"/>
  <c r="D1065" i="1"/>
  <c r="I1265" i="1"/>
  <c r="J1265" i="1" s="1"/>
  <c r="D1265" i="1"/>
  <c r="C1093" i="1"/>
  <c r="I1273" i="1"/>
  <c r="J1273" i="1" s="1"/>
  <c r="D1273" i="1"/>
  <c r="C1279" i="1"/>
  <c r="G1282" i="1"/>
  <c r="I1282" i="1"/>
  <c r="J1282" i="1" s="1"/>
  <c r="G1239" i="1"/>
  <c r="I1239" i="1"/>
  <c r="J1239" i="1" s="1"/>
  <c r="I1212" i="1"/>
  <c r="J1212" i="1" s="1"/>
  <c r="F1040" i="1"/>
  <c r="C1059" i="1"/>
  <c r="C1073" i="1"/>
  <c r="C1097" i="1"/>
  <c r="F1110" i="1"/>
  <c r="F1091" i="1"/>
  <c r="D20" i="1"/>
  <c r="G1064" i="1"/>
  <c r="G1096" i="1"/>
  <c r="I1096" i="1"/>
  <c r="J1096" i="1" s="1"/>
  <c r="C1038" i="1"/>
  <c r="D1124" i="1"/>
  <c r="I1124" i="1"/>
  <c r="J1124" i="1" s="1"/>
  <c r="C1133" i="1"/>
  <c r="I1180" i="1"/>
  <c r="J1180" i="1" s="1"/>
  <c r="C1094" i="1"/>
  <c r="D1180" i="1"/>
  <c r="D1190" i="1"/>
  <c r="I1190" i="1"/>
  <c r="J1190" i="1" s="1"/>
  <c r="C1104" i="1"/>
  <c r="C1193" i="1"/>
  <c r="G50" i="1"/>
  <c r="D1087" i="1"/>
  <c r="C55" i="1"/>
  <c r="G1088" i="1"/>
  <c r="F56" i="1"/>
  <c r="I1092" i="1"/>
  <c r="J1092" i="1" s="1"/>
  <c r="C60" i="1"/>
  <c r="F1163" i="1"/>
  <c r="G1158" i="1"/>
  <c r="F1072" i="1"/>
  <c r="I1158" i="1"/>
  <c r="J1158" i="1" s="1"/>
  <c r="F1066" i="1"/>
  <c r="G1152" i="1"/>
  <c r="C71" i="1"/>
  <c r="G42" i="1"/>
  <c r="I42" i="1"/>
  <c r="J42" i="1" s="1"/>
  <c r="D1185" i="1"/>
  <c r="C1109" i="1"/>
  <c r="I1195" i="1"/>
  <c r="J1195" i="1" s="1"/>
  <c r="C1197" i="1"/>
  <c r="F32" i="1"/>
  <c r="D54" i="1"/>
  <c r="I54" i="1"/>
  <c r="J54" i="1" s="1"/>
  <c r="J1199" i="1"/>
  <c r="D1055" i="1"/>
  <c r="I1055" i="1"/>
  <c r="J1055" i="1" s="1"/>
  <c r="C23" i="1"/>
  <c r="G1043" i="1"/>
  <c r="D1086" i="1"/>
  <c r="I1086" i="1"/>
  <c r="J1086" i="1" s="1"/>
  <c r="D1074" i="1"/>
  <c r="I1074" i="1"/>
  <c r="J1074" i="1" s="1"/>
  <c r="D1199" i="1"/>
  <c r="C1113" i="1"/>
  <c r="F1101" i="1"/>
  <c r="G1187" i="1"/>
  <c r="F1095" i="1"/>
  <c r="G1181" i="1"/>
  <c r="F1087" i="1"/>
  <c r="I1087" i="1" s="1"/>
  <c r="J1087" i="1" s="1"/>
  <c r="F1185" i="1"/>
  <c r="G1167" i="1"/>
  <c r="F1081" i="1"/>
  <c r="F1170" i="1"/>
  <c r="I1167" i="1"/>
  <c r="J1167" i="1" s="1"/>
  <c r="G1161" i="1"/>
  <c r="I1161" i="1"/>
  <c r="J1161" i="1" s="1"/>
  <c r="F1075" i="1"/>
  <c r="G1125" i="1"/>
  <c r="F1039" i="1"/>
  <c r="F1133" i="1"/>
  <c r="D1080" i="1"/>
  <c r="D1070" i="1"/>
  <c r="I1126" i="1"/>
  <c r="J1126" i="1" s="1"/>
  <c r="C1040" i="1"/>
  <c r="D1181" i="1"/>
  <c r="C1095" i="1"/>
  <c r="I1181" i="1"/>
  <c r="J1181" i="1" s="1"/>
  <c r="D1201" i="1"/>
  <c r="C1115" i="1"/>
  <c r="F1109" i="1"/>
  <c r="F1197" i="1"/>
  <c r="G1195" i="1"/>
  <c r="I1184" i="1"/>
  <c r="J1184" i="1" s="1"/>
  <c r="G1184" i="1"/>
  <c r="F1098" i="1"/>
  <c r="G1180" i="1"/>
  <c r="F1094" i="1"/>
  <c r="I1129" i="1"/>
  <c r="J1129" i="1" s="1"/>
  <c r="D1129" i="1"/>
  <c r="D1142" i="1"/>
  <c r="I1142" i="1"/>
  <c r="J1142" i="1" s="1"/>
  <c r="C1147" i="1"/>
  <c r="C1056" i="1"/>
  <c r="D1187" i="1"/>
  <c r="C1101" i="1"/>
  <c r="G1150" i="1"/>
  <c r="I1150" i="1"/>
  <c r="J1150" i="1" s="1"/>
  <c r="G1138" i="1"/>
  <c r="F1052" i="1"/>
  <c r="I1138" i="1"/>
  <c r="J1138" i="1" s="1"/>
  <c r="G1128" i="1"/>
  <c r="F1042" i="1"/>
  <c r="D1127" i="1"/>
  <c r="I1127" i="1"/>
  <c r="J1127" i="1" s="1"/>
  <c r="C1049" i="1"/>
  <c r="C1139" i="1"/>
  <c r="C1058" i="1"/>
  <c r="I1144" i="1"/>
  <c r="J1144" i="1" s="1"/>
  <c r="D1149" i="1"/>
  <c r="I1149" i="1"/>
  <c r="J1149" i="1" s="1"/>
  <c r="C1154" i="1"/>
  <c r="C1066" i="1"/>
  <c r="I1152" i="1"/>
  <c r="J1152" i="1" s="1"/>
  <c r="C1076" i="1"/>
  <c r="I1162" i="1"/>
  <c r="J1162" i="1" s="1"/>
  <c r="D1158" i="1"/>
  <c r="C1072" i="1"/>
  <c r="C1163" i="1"/>
  <c r="C1090" i="1"/>
  <c r="I1176" i="1"/>
  <c r="J1176" i="1" s="1"/>
  <c r="I1178" i="1"/>
  <c r="J1178" i="1" s="1"/>
  <c r="D1178" i="1"/>
  <c r="I1192" i="1"/>
  <c r="J1192" i="1" s="1"/>
  <c r="D1192" i="1"/>
  <c r="F1076" i="1"/>
  <c r="G1162" i="1"/>
  <c r="F1063" i="1"/>
  <c r="F1154" i="1"/>
  <c r="F1041" i="1"/>
  <c r="G1127" i="1"/>
  <c r="I1391" i="1" l="1"/>
  <c r="C1461" i="1"/>
  <c r="C1392" i="1"/>
  <c r="D1392" i="1" s="1"/>
  <c r="D1391" i="1"/>
  <c r="G1106" i="1"/>
  <c r="F74" i="1"/>
  <c r="G74" i="1" s="1"/>
  <c r="I1443" i="1"/>
  <c r="D1443" i="1"/>
  <c r="I1106" i="1"/>
  <c r="J1106" i="1" s="1"/>
  <c r="G1405" i="1"/>
  <c r="F1406" i="1"/>
  <c r="G1406" i="1" s="1"/>
  <c r="D1428" i="1"/>
  <c r="C1429" i="1"/>
  <c r="D1429" i="1" s="1"/>
  <c r="I1428" i="1"/>
  <c r="F1413" i="1"/>
  <c r="G1413" i="1" s="1"/>
  <c r="G1412" i="1"/>
  <c r="F1452" i="1"/>
  <c r="G1452" i="1" s="1"/>
  <c r="G1451" i="1"/>
  <c r="I1451" i="1"/>
  <c r="I1405" i="1"/>
  <c r="D1405" i="1"/>
  <c r="G1391" i="1"/>
  <c r="F1461" i="1"/>
  <c r="F1392" i="1"/>
  <c r="G1392" i="1" s="1"/>
  <c r="F23" i="1"/>
  <c r="G23" i="1" s="1"/>
  <c r="D1060" i="1"/>
  <c r="C7" i="1"/>
  <c r="D7" i="1" s="1"/>
  <c r="J1455" i="1"/>
  <c r="I1421" i="1"/>
  <c r="C1422" i="1"/>
  <c r="D1422" i="1" s="1"/>
  <c r="D1421" i="1"/>
  <c r="D1082" i="1"/>
  <c r="I1082" i="1"/>
  <c r="J1082" i="1" s="1"/>
  <c r="C50" i="1"/>
  <c r="G1102" i="1"/>
  <c r="F70" i="1"/>
  <c r="G70" i="1" s="1"/>
  <c r="D1412" i="1"/>
  <c r="I1412" i="1"/>
  <c r="C1413" i="1"/>
  <c r="D1413" i="1" s="1"/>
  <c r="I64" i="1"/>
  <c r="J64" i="1" s="1"/>
  <c r="J1457" i="1"/>
  <c r="D1397" i="1"/>
  <c r="C1398" i="1"/>
  <c r="D1398" i="1" s="1"/>
  <c r="I1397" i="1"/>
  <c r="C47" i="1"/>
  <c r="C38" i="1"/>
  <c r="I1070" i="1"/>
  <c r="J1070" i="1" s="1"/>
  <c r="G1421" i="1"/>
  <c r="F1422" i="1"/>
  <c r="G1422" i="1" s="1"/>
  <c r="J1459" i="1"/>
  <c r="G1443" i="1"/>
  <c r="F1444" i="1"/>
  <c r="G1444" i="1" s="1"/>
  <c r="G1397" i="1"/>
  <c r="F1398" i="1"/>
  <c r="G1398" i="1" s="1"/>
  <c r="D1051" i="1"/>
  <c r="C19" i="1"/>
  <c r="D19" i="1" s="1"/>
  <c r="D1335" i="1"/>
  <c r="I1335" i="1"/>
  <c r="D1046" i="1"/>
  <c r="C14" i="1"/>
  <c r="D14" i="1" s="1"/>
  <c r="G1365" i="1"/>
  <c r="C73" i="1"/>
  <c r="I1045" i="1"/>
  <c r="J1045" i="1" s="1"/>
  <c r="G1045" i="1"/>
  <c r="F13" i="1"/>
  <c r="G1319" i="1"/>
  <c r="I1357" i="1"/>
  <c r="C1358" i="1"/>
  <c r="D1358" i="1" s="1"/>
  <c r="D1357" i="1"/>
  <c r="I1311" i="1"/>
  <c r="C1312" i="1"/>
  <c r="D1312" i="1" s="1"/>
  <c r="D1311" i="1"/>
  <c r="C1375" i="1"/>
  <c r="I1305" i="1"/>
  <c r="D1305" i="1"/>
  <c r="I18" i="1"/>
  <c r="J18" i="1" s="1"/>
  <c r="I1103" i="1"/>
  <c r="J1103" i="1" s="1"/>
  <c r="D33" i="1"/>
  <c r="D25" i="1"/>
  <c r="I1057" i="1"/>
  <c r="J1057" i="1" s="1"/>
  <c r="G1067" i="1"/>
  <c r="F35" i="1"/>
  <c r="G35" i="1" s="1"/>
  <c r="D1063" i="1"/>
  <c r="C31" i="1"/>
  <c r="D31" i="1" s="1"/>
  <c r="J1371" i="1"/>
  <c r="G1311" i="1"/>
  <c r="D1342" i="1"/>
  <c r="I1342" i="1"/>
  <c r="C1343" i="1"/>
  <c r="D1343" i="1" s="1"/>
  <c r="G1335" i="1"/>
  <c r="G1357" i="1"/>
  <c r="G1057" i="1"/>
  <c r="F25" i="1"/>
  <c r="G25" i="1" s="1"/>
  <c r="J1369" i="1"/>
  <c r="J1326" i="1"/>
  <c r="D1365" i="1"/>
  <c r="C1366" i="1"/>
  <c r="D1366" i="1" s="1"/>
  <c r="I1365" i="1"/>
  <c r="G1305" i="1"/>
  <c r="F1375" i="1"/>
  <c r="C1068" i="1"/>
  <c r="I1065" i="1"/>
  <c r="J1065" i="1" s="1"/>
  <c r="D1057" i="1"/>
  <c r="I1105" i="1"/>
  <c r="J1105" i="1" s="1"/>
  <c r="G1326" i="1"/>
  <c r="G1342" i="1"/>
  <c r="F1343" i="1"/>
  <c r="G1343" i="1" s="1"/>
  <c r="I1319" i="1"/>
  <c r="D1319" i="1"/>
  <c r="C1320" i="1"/>
  <c r="D1320" i="1" s="1"/>
  <c r="G1049" i="1"/>
  <c r="F17" i="1"/>
  <c r="G17" i="1" s="1"/>
  <c r="D1081" i="1"/>
  <c r="C49" i="1"/>
  <c r="D49" i="1" s="1"/>
  <c r="G1113" i="1"/>
  <c r="F81" i="1"/>
  <c r="G81" i="1" s="1"/>
  <c r="G1110" i="1"/>
  <c r="F78" i="1"/>
  <c r="G1040" i="1"/>
  <c r="F8" i="1"/>
  <c r="G8" i="1" s="1"/>
  <c r="D1041" i="1"/>
  <c r="C9" i="1"/>
  <c r="D9" i="1" s="1"/>
  <c r="I1083" i="1"/>
  <c r="J1083" i="1" s="1"/>
  <c r="C51" i="1"/>
  <c r="G1233" i="1"/>
  <c r="F1234" i="1"/>
  <c r="G1234" i="1" s="1"/>
  <c r="G1249" i="1"/>
  <c r="D1043" i="1"/>
  <c r="C11" i="1"/>
  <c r="D74" i="1"/>
  <c r="I74" i="1"/>
  <c r="J74" i="1" s="1"/>
  <c r="G1089" i="1"/>
  <c r="F57" i="1"/>
  <c r="G57" i="1" s="1"/>
  <c r="D1097" i="1"/>
  <c r="I1097" i="1"/>
  <c r="J1097" i="1" s="1"/>
  <c r="C65" i="1"/>
  <c r="D1093" i="1"/>
  <c r="I1093" i="1"/>
  <c r="J1093" i="1" s="1"/>
  <c r="C61" i="1"/>
  <c r="D28" i="1"/>
  <c r="I28" i="1"/>
  <c r="J28" i="1" s="1"/>
  <c r="G1073" i="1"/>
  <c r="F41" i="1"/>
  <c r="G41" i="1" s="1"/>
  <c r="I1102" i="1"/>
  <c r="J1102" i="1" s="1"/>
  <c r="D1102" i="1"/>
  <c r="C70" i="1"/>
  <c r="F1289" i="1"/>
  <c r="G1219" i="1"/>
  <c r="F1220" i="1"/>
  <c r="G1220" i="1" s="1"/>
  <c r="I1071" i="1"/>
  <c r="J1071" i="1" s="1"/>
  <c r="C39" i="1"/>
  <c r="D1071" i="1"/>
  <c r="I1225" i="1"/>
  <c r="D1225" i="1"/>
  <c r="J1240" i="1"/>
  <c r="G1097" i="1"/>
  <c r="F65" i="1"/>
  <c r="G65" i="1" s="1"/>
  <c r="J1287" i="1"/>
  <c r="D73" i="1"/>
  <c r="G1059" i="1"/>
  <c r="F27" i="1"/>
  <c r="F1061" i="1"/>
  <c r="G1061" i="1" s="1"/>
  <c r="I1219" i="1"/>
  <c r="D1219" i="1"/>
  <c r="C1220" i="1"/>
  <c r="D1220" i="1" s="1"/>
  <c r="C1289" i="1"/>
  <c r="I1089" i="1"/>
  <c r="J1089" i="1" s="1"/>
  <c r="C56" i="1"/>
  <c r="D56" i="1" s="1"/>
  <c r="D1088" i="1"/>
  <c r="I1256" i="1"/>
  <c r="D1256" i="1"/>
  <c r="C1257" i="1"/>
  <c r="D1257" i="1" s="1"/>
  <c r="G1271" i="1"/>
  <c r="C1084" i="1"/>
  <c r="D1084" i="1" s="1"/>
  <c r="D1083" i="1"/>
  <c r="I1046" i="1"/>
  <c r="J1046" i="1" s="1"/>
  <c r="I1043" i="1"/>
  <c r="J1043" i="1" s="1"/>
  <c r="I14" i="1"/>
  <c r="J14" i="1" s="1"/>
  <c r="I1073" i="1"/>
  <c r="J1073" i="1" s="1"/>
  <c r="D1073" i="1"/>
  <c r="C41" i="1"/>
  <c r="D1279" i="1"/>
  <c r="I1279" i="1"/>
  <c r="C1280" i="1"/>
  <c r="D1280" i="1" s="1"/>
  <c r="D1064" i="1"/>
  <c r="C32" i="1"/>
  <c r="D32" i="1" s="1"/>
  <c r="I1051" i="1"/>
  <c r="J1051" i="1" s="1"/>
  <c r="F19" i="1"/>
  <c r="G1279" i="1"/>
  <c r="F1280" i="1"/>
  <c r="G1280" i="1" s="1"/>
  <c r="G1283" i="1"/>
  <c r="F1284" i="1"/>
  <c r="G1284" i="1" s="1"/>
  <c r="I1283" i="1"/>
  <c r="I1080" i="1"/>
  <c r="J1080" i="1" s="1"/>
  <c r="C48" i="1"/>
  <c r="G1046" i="1"/>
  <c r="G1091" i="1"/>
  <c r="F59" i="1"/>
  <c r="G59" i="1" s="1"/>
  <c r="D1059" i="1"/>
  <c r="I1059" i="1"/>
  <c r="J1059" i="1" s="1"/>
  <c r="C27" i="1"/>
  <c r="D27" i="1" s="1"/>
  <c r="I1110" i="1"/>
  <c r="J1110" i="1" s="1"/>
  <c r="D1091" i="1"/>
  <c r="I1091" i="1"/>
  <c r="J1091" i="1" s="1"/>
  <c r="C59" i="1"/>
  <c r="G1225" i="1"/>
  <c r="F1226" i="1"/>
  <c r="G1226" i="1" s="1"/>
  <c r="D1249" i="1"/>
  <c r="I1249" i="1"/>
  <c r="C1250" i="1"/>
  <c r="D1250" i="1" s="1"/>
  <c r="G1093" i="1"/>
  <c r="F61" i="1"/>
  <c r="G61" i="1" s="1"/>
  <c r="G1103" i="1"/>
  <c r="F71" i="1"/>
  <c r="G71" i="1" s="1"/>
  <c r="G1115" i="1"/>
  <c r="F83" i="1"/>
  <c r="G83" i="1" s="1"/>
  <c r="G1071" i="1"/>
  <c r="F39" i="1"/>
  <c r="G39" i="1" s="1"/>
  <c r="D1044" i="1"/>
  <c r="I1044" i="1"/>
  <c r="J1044" i="1" s="1"/>
  <c r="C12" i="1"/>
  <c r="C1272" i="1"/>
  <c r="D1272" i="1" s="1"/>
  <c r="D1271" i="1"/>
  <c r="I1271" i="1"/>
  <c r="I1233" i="1"/>
  <c r="C1234" i="1"/>
  <c r="D1234" i="1" s="1"/>
  <c r="D1233" i="1"/>
  <c r="G1105" i="1"/>
  <c r="F73" i="1"/>
  <c r="G73" i="1" s="1"/>
  <c r="G1063" i="1"/>
  <c r="I1063" i="1"/>
  <c r="J1063" i="1" s="1"/>
  <c r="F1068" i="1"/>
  <c r="F31" i="1"/>
  <c r="I1090" i="1"/>
  <c r="J1090" i="1" s="1"/>
  <c r="C58" i="1"/>
  <c r="D1090" i="1"/>
  <c r="D1154" i="1"/>
  <c r="I1154" i="1"/>
  <c r="G1052" i="1"/>
  <c r="I1052" i="1"/>
  <c r="J1052" i="1" s="1"/>
  <c r="F20" i="1"/>
  <c r="D1101" i="1"/>
  <c r="I1101" i="1"/>
  <c r="J1101" i="1" s="1"/>
  <c r="C1107" i="1"/>
  <c r="C69" i="1"/>
  <c r="G1094" i="1"/>
  <c r="F62" i="1"/>
  <c r="G62" i="1" s="1"/>
  <c r="D1115" i="1"/>
  <c r="I1115" i="1"/>
  <c r="C83" i="1"/>
  <c r="I1113" i="1"/>
  <c r="C81" i="1"/>
  <c r="D1113" i="1"/>
  <c r="G32" i="1"/>
  <c r="I1094" i="1"/>
  <c r="J1094" i="1" s="1"/>
  <c r="D1094" i="1"/>
  <c r="C62" i="1"/>
  <c r="D1076" i="1"/>
  <c r="I1076" i="1"/>
  <c r="J1076" i="1" s="1"/>
  <c r="C44" i="1"/>
  <c r="I1042" i="1"/>
  <c r="J1042" i="1" s="1"/>
  <c r="F10" i="1"/>
  <c r="G1042" i="1"/>
  <c r="G1039" i="1"/>
  <c r="I1039" i="1"/>
  <c r="J1039" i="1" s="1"/>
  <c r="F7" i="1"/>
  <c r="F1053" i="1"/>
  <c r="D55" i="1"/>
  <c r="D1038" i="1"/>
  <c r="I1038" i="1"/>
  <c r="J1038" i="1" s="1"/>
  <c r="C1047" i="1"/>
  <c r="C6" i="1"/>
  <c r="I1041" i="1"/>
  <c r="J1041" i="1" s="1"/>
  <c r="G1041" i="1"/>
  <c r="F9" i="1"/>
  <c r="G1076" i="1"/>
  <c r="F44" i="1"/>
  <c r="G44" i="1" s="1"/>
  <c r="I1072" i="1"/>
  <c r="J1072" i="1" s="1"/>
  <c r="D1072" i="1"/>
  <c r="C40" i="1"/>
  <c r="D1049" i="1"/>
  <c r="C1053" i="1"/>
  <c r="I1049" i="1"/>
  <c r="J1049" i="1" s="1"/>
  <c r="C17" i="1"/>
  <c r="I1056" i="1"/>
  <c r="J1056" i="1" s="1"/>
  <c r="D1056" i="1"/>
  <c r="C24" i="1"/>
  <c r="I1098" i="1"/>
  <c r="J1098" i="1" s="1"/>
  <c r="G1098" i="1"/>
  <c r="F66" i="1"/>
  <c r="G1197" i="1"/>
  <c r="G1185" i="1"/>
  <c r="G1066" i="1"/>
  <c r="F34" i="1"/>
  <c r="G34" i="1" s="1"/>
  <c r="G1163" i="1"/>
  <c r="C1203" i="1"/>
  <c r="I1133" i="1"/>
  <c r="D1133" i="1"/>
  <c r="D1058" i="1"/>
  <c r="I1058" i="1"/>
  <c r="J1058" i="1" s="1"/>
  <c r="C26" i="1"/>
  <c r="G1133" i="1"/>
  <c r="F1203" i="1"/>
  <c r="G1081" i="1"/>
  <c r="I1081" i="1"/>
  <c r="J1081" i="1" s="1"/>
  <c r="F1084" i="1"/>
  <c r="F49" i="1"/>
  <c r="C1061" i="1"/>
  <c r="D71" i="1"/>
  <c r="G1072" i="1"/>
  <c r="F1077" i="1"/>
  <c r="F40" i="1"/>
  <c r="D1104" i="1"/>
  <c r="I1104" i="1"/>
  <c r="J1104" i="1" s="1"/>
  <c r="C72" i="1"/>
  <c r="D1163" i="1"/>
  <c r="I1163" i="1"/>
  <c r="C1164" i="1"/>
  <c r="D1164" i="1" s="1"/>
  <c r="D1139" i="1"/>
  <c r="I1139" i="1"/>
  <c r="C1140" i="1"/>
  <c r="D1140" i="1" s="1"/>
  <c r="D1040" i="1"/>
  <c r="C8" i="1"/>
  <c r="I1040" i="1"/>
  <c r="J1040" i="1" s="1"/>
  <c r="D1068" i="1"/>
  <c r="I1068" i="1"/>
  <c r="G1095" i="1"/>
  <c r="F63" i="1"/>
  <c r="G63" i="1" s="1"/>
  <c r="I1109" i="1"/>
  <c r="J1109" i="1" s="1"/>
  <c r="C77" i="1"/>
  <c r="D1109" i="1"/>
  <c r="C1111" i="1"/>
  <c r="G56" i="1"/>
  <c r="G1154" i="1"/>
  <c r="D1066" i="1"/>
  <c r="I1066" i="1"/>
  <c r="J1066" i="1" s="1"/>
  <c r="C34" i="1"/>
  <c r="C1148" i="1"/>
  <c r="D1148" i="1" s="1"/>
  <c r="D1147" i="1"/>
  <c r="I1147" i="1"/>
  <c r="G1109" i="1"/>
  <c r="F1111" i="1"/>
  <c r="F77" i="1"/>
  <c r="D1095" i="1"/>
  <c r="I1095" i="1"/>
  <c r="J1095" i="1" s="1"/>
  <c r="C63" i="1"/>
  <c r="C1077" i="1"/>
  <c r="I1075" i="1"/>
  <c r="J1075" i="1" s="1"/>
  <c r="G1075" i="1"/>
  <c r="F43" i="1"/>
  <c r="I1170" i="1"/>
  <c r="G1170" i="1"/>
  <c r="G1087" i="1"/>
  <c r="F1099" i="1"/>
  <c r="F55" i="1"/>
  <c r="I55" i="1" s="1"/>
  <c r="J55" i="1" s="1"/>
  <c r="F1107" i="1"/>
  <c r="G1101" i="1"/>
  <c r="F69" i="1"/>
  <c r="C1099" i="1"/>
  <c r="D23" i="1"/>
  <c r="F1047" i="1"/>
  <c r="I1197" i="1"/>
  <c r="D1197" i="1"/>
  <c r="I1185" i="1"/>
  <c r="D60" i="1"/>
  <c r="I60" i="1"/>
  <c r="J60" i="1" s="1"/>
  <c r="D1193" i="1"/>
  <c r="I1193" i="1"/>
  <c r="J1428" i="1" l="1"/>
  <c r="J1443" i="1"/>
  <c r="I1444" i="1"/>
  <c r="J1444" i="1" s="1"/>
  <c r="I38" i="1"/>
  <c r="J38" i="1" s="1"/>
  <c r="D38" i="1"/>
  <c r="J1405" i="1"/>
  <c r="I1406" i="1"/>
  <c r="J1406" i="1" s="1"/>
  <c r="D1461" i="1"/>
  <c r="C1460" i="1"/>
  <c r="D1460" i="1" s="1"/>
  <c r="C1458" i="1"/>
  <c r="D1458" i="1" s="1"/>
  <c r="C1452" i="1"/>
  <c r="D1452" i="1" s="1"/>
  <c r="C1456" i="1"/>
  <c r="D1456" i="1" s="1"/>
  <c r="J1397" i="1"/>
  <c r="J1421" i="1"/>
  <c r="J1451" i="1"/>
  <c r="I1452" i="1"/>
  <c r="J1452" i="1" s="1"/>
  <c r="I23" i="1"/>
  <c r="J23" i="1" s="1"/>
  <c r="I71" i="1"/>
  <c r="J71" i="1" s="1"/>
  <c r="I1084" i="1"/>
  <c r="C29" i="1"/>
  <c r="D29" i="1" s="1"/>
  <c r="D47" i="1"/>
  <c r="I47" i="1"/>
  <c r="J47" i="1" s="1"/>
  <c r="J1412" i="1"/>
  <c r="I1413" i="1"/>
  <c r="J1413" i="1" s="1"/>
  <c r="D50" i="1"/>
  <c r="I50" i="1"/>
  <c r="J50" i="1" s="1"/>
  <c r="G1461" i="1"/>
  <c r="F1429" i="1"/>
  <c r="G1429" i="1" s="1"/>
  <c r="F1458" i="1"/>
  <c r="G1458" i="1" s="1"/>
  <c r="F1460" i="1"/>
  <c r="G1460" i="1" s="1"/>
  <c r="F1456" i="1"/>
  <c r="G1456" i="1" s="1"/>
  <c r="C1406" i="1"/>
  <c r="D1406" i="1" s="1"/>
  <c r="C1444" i="1"/>
  <c r="D1444" i="1" s="1"/>
  <c r="J1391" i="1"/>
  <c r="I1461" i="1"/>
  <c r="I1392" i="1"/>
  <c r="J1392" i="1" s="1"/>
  <c r="F1374" i="1"/>
  <c r="G1374" i="1" s="1"/>
  <c r="G1375" i="1"/>
  <c r="F1370" i="1"/>
  <c r="G1370" i="1" s="1"/>
  <c r="F1372" i="1"/>
  <c r="G1372" i="1" s="1"/>
  <c r="F1358" i="1"/>
  <c r="G1358" i="1" s="1"/>
  <c r="I1343" i="1"/>
  <c r="J1343" i="1" s="1"/>
  <c r="J1342" i="1"/>
  <c r="J1305" i="1"/>
  <c r="I1375" i="1"/>
  <c r="I1306" i="1"/>
  <c r="J1306" i="1" s="1"/>
  <c r="I1358" i="1"/>
  <c r="J1358" i="1" s="1"/>
  <c r="J1357" i="1"/>
  <c r="J1335" i="1"/>
  <c r="I1336" i="1"/>
  <c r="J1336" i="1" s="1"/>
  <c r="I35" i="1"/>
  <c r="J35" i="1" s="1"/>
  <c r="F1336" i="1"/>
  <c r="G1336" i="1" s="1"/>
  <c r="C1370" i="1"/>
  <c r="D1370" i="1" s="1"/>
  <c r="C1372" i="1"/>
  <c r="D1372" i="1" s="1"/>
  <c r="D1375" i="1"/>
  <c r="C1327" i="1"/>
  <c r="D1327" i="1" s="1"/>
  <c r="C1374" i="1"/>
  <c r="D1374" i="1" s="1"/>
  <c r="J1311" i="1"/>
  <c r="I1312" i="1"/>
  <c r="J1312" i="1" s="1"/>
  <c r="I25" i="1"/>
  <c r="J25" i="1" s="1"/>
  <c r="G13" i="1"/>
  <c r="I13" i="1"/>
  <c r="J13" i="1" s="1"/>
  <c r="F1306" i="1"/>
  <c r="G1306" i="1" s="1"/>
  <c r="F1366" i="1"/>
  <c r="G1366" i="1" s="1"/>
  <c r="I1320" i="1"/>
  <c r="J1320" i="1" s="1"/>
  <c r="J1319" i="1"/>
  <c r="F1327" i="1"/>
  <c r="G1327" i="1" s="1"/>
  <c r="I1366" i="1"/>
  <c r="J1366" i="1" s="1"/>
  <c r="J1365" i="1"/>
  <c r="F1312" i="1"/>
  <c r="G1312" i="1" s="1"/>
  <c r="C1306" i="1"/>
  <c r="D1306" i="1" s="1"/>
  <c r="F1320" i="1"/>
  <c r="G1320" i="1" s="1"/>
  <c r="C1336" i="1"/>
  <c r="D1336" i="1" s="1"/>
  <c r="I27" i="1"/>
  <c r="J27" i="1" s="1"/>
  <c r="G27" i="1"/>
  <c r="J1225" i="1"/>
  <c r="J1233" i="1"/>
  <c r="J1249" i="1"/>
  <c r="I1250" i="1"/>
  <c r="J1250" i="1" s="1"/>
  <c r="I59" i="1"/>
  <c r="J59" i="1" s="1"/>
  <c r="D59" i="1"/>
  <c r="J1271" i="1"/>
  <c r="I1272" i="1"/>
  <c r="J1272" i="1" s="1"/>
  <c r="G19" i="1"/>
  <c r="I19" i="1"/>
  <c r="J19" i="1" s="1"/>
  <c r="I57" i="1"/>
  <c r="J57" i="1" s="1"/>
  <c r="D41" i="1"/>
  <c r="I41" i="1"/>
  <c r="J41" i="1" s="1"/>
  <c r="J1219" i="1"/>
  <c r="I1289" i="1"/>
  <c r="I1234" i="1" s="1"/>
  <c r="J1234" i="1" s="1"/>
  <c r="I1220" i="1"/>
  <c r="J1220" i="1" s="1"/>
  <c r="I73" i="1"/>
  <c r="J73" i="1" s="1"/>
  <c r="I39" i="1"/>
  <c r="J39" i="1" s="1"/>
  <c r="D39" i="1"/>
  <c r="G1289" i="1"/>
  <c r="F1286" i="1"/>
  <c r="G1286" i="1" s="1"/>
  <c r="F1241" i="1"/>
  <c r="G1241" i="1" s="1"/>
  <c r="F1257" i="1"/>
  <c r="G1257" i="1" s="1"/>
  <c r="F1288" i="1"/>
  <c r="G1288" i="1" s="1"/>
  <c r="D61" i="1"/>
  <c r="I61" i="1"/>
  <c r="J61" i="1" s="1"/>
  <c r="F1250" i="1"/>
  <c r="G1250" i="1" s="1"/>
  <c r="I51" i="1"/>
  <c r="J51" i="1" s="1"/>
  <c r="D51" i="1"/>
  <c r="G78" i="1"/>
  <c r="I78" i="1"/>
  <c r="J78" i="1" s="1"/>
  <c r="I1280" i="1"/>
  <c r="J1280" i="1" s="1"/>
  <c r="J1279" i="1"/>
  <c r="D11" i="1"/>
  <c r="I11" i="1"/>
  <c r="J11" i="1" s="1"/>
  <c r="D12" i="1"/>
  <c r="I12" i="1"/>
  <c r="J12" i="1" s="1"/>
  <c r="J1283" i="1"/>
  <c r="D65" i="1"/>
  <c r="I65" i="1"/>
  <c r="J65" i="1" s="1"/>
  <c r="I56" i="1"/>
  <c r="J56" i="1" s="1"/>
  <c r="I32" i="1"/>
  <c r="J32" i="1" s="1"/>
  <c r="D48" i="1"/>
  <c r="I48" i="1"/>
  <c r="J48" i="1" s="1"/>
  <c r="C52" i="1"/>
  <c r="D52" i="1" s="1"/>
  <c r="F1272" i="1"/>
  <c r="G1272" i="1" s="1"/>
  <c r="J1256" i="1"/>
  <c r="C1288" i="1"/>
  <c r="D1288" i="1" s="1"/>
  <c r="C1284" i="1"/>
  <c r="D1284" i="1" s="1"/>
  <c r="C1286" i="1"/>
  <c r="D1286" i="1" s="1"/>
  <c r="C1241" i="1"/>
  <c r="D1241" i="1" s="1"/>
  <c r="D1289" i="1"/>
  <c r="C1226" i="1"/>
  <c r="D1226" i="1" s="1"/>
  <c r="D70" i="1"/>
  <c r="I70" i="1"/>
  <c r="J70" i="1" s="1"/>
  <c r="F29" i="1"/>
  <c r="G29" i="1" s="1"/>
  <c r="G69" i="1"/>
  <c r="F75" i="1"/>
  <c r="G77" i="1"/>
  <c r="F79" i="1"/>
  <c r="J1068" i="1"/>
  <c r="F1148" i="1"/>
  <c r="G1148" i="1" s="1"/>
  <c r="F1200" i="1"/>
  <c r="G1200" i="1" s="1"/>
  <c r="F1140" i="1"/>
  <c r="G1140" i="1" s="1"/>
  <c r="F1202" i="1"/>
  <c r="G1202" i="1" s="1"/>
  <c r="G1203" i="1"/>
  <c r="F1194" i="1"/>
  <c r="G1194" i="1" s="1"/>
  <c r="J1133" i="1"/>
  <c r="I1203" i="1"/>
  <c r="I1134" i="1"/>
  <c r="J1134" i="1" s="1"/>
  <c r="I24" i="1"/>
  <c r="J24" i="1" s="1"/>
  <c r="D24" i="1"/>
  <c r="D1047" i="1"/>
  <c r="C1117" i="1"/>
  <c r="C1048" i="1" s="1"/>
  <c r="D1048" i="1" s="1"/>
  <c r="I1047" i="1"/>
  <c r="D62" i="1"/>
  <c r="I62" i="1"/>
  <c r="J62" i="1" s="1"/>
  <c r="D1107" i="1"/>
  <c r="I1107" i="1"/>
  <c r="D63" i="1"/>
  <c r="I63" i="1"/>
  <c r="J63" i="1" s="1"/>
  <c r="J1163" i="1"/>
  <c r="I1164" i="1"/>
  <c r="J1164" i="1" s="1"/>
  <c r="D1203" i="1"/>
  <c r="C1171" i="1"/>
  <c r="D1171" i="1" s="1"/>
  <c r="C1200" i="1"/>
  <c r="D1200" i="1" s="1"/>
  <c r="C1202" i="1"/>
  <c r="D1202" i="1" s="1"/>
  <c r="C1186" i="1"/>
  <c r="D1186" i="1" s="1"/>
  <c r="D1053" i="1"/>
  <c r="I1053" i="1"/>
  <c r="I44" i="1"/>
  <c r="J44" i="1" s="1"/>
  <c r="D44" i="1"/>
  <c r="D83" i="1"/>
  <c r="I83" i="1"/>
  <c r="G1068" i="1"/>
  <c r="J1193" i="1"/>
  <c r="I1194" i="1"/>
  <c r="J1194" i="1" s="1"/>
  <c r="C1198" i="1"/>
  <c r="D1198" i="1" s="1"/>
  <c r="G1107" i="1"/>
  <c r="D34" i="1"/>
  <c r="I34" i="1"/>
  <c r="J34" i="1" s="1"/>
  <c r="C36" i="1"/>
  <c r="J1139" i="1"/>
  <c r="I1140" i="1"/>
  <c r="J1140" i="1" s="1"/>
  <c r="F45" i="1"/>
  <c r="G40" i="1"/>
  <c r="F1164" i="1"/>
  <c r="G1164" i="1" s="1"/>
  <c r="F1186" i="1"/>
  <c r="G1186" i="1" s="1"/>
  <c r="G1053" i="1"/>
  <c r="I81" i="1"/>
  <c r="D81" i="1"/>
  <c r="J1154" i="1"/>
  <c r="I1155" i="1"/>
  <c r="J1155" i="1" s="1"/>
  <c r="D58" i="1"/>
  <c r="I58" i="1"/>
  <c r="J58" i="1" s="1"/>
  <c r="G1099" i="1"/>
  <c r="J1170" i="1"/>
  <c r="I1171" i="1"/>
  <c r="J1171" i="1" s="1"/>
  <c r="I1077" i="1"/>
  <c r="D1077" i="1"/>
  <c r="G49" i="1"/>
  <c r="I49" i="1"/>
  <c r="J49" i="1" s="1"/>
  <c r="F52" i="1"/>
  <c r="J1084" i="1"/>
  <c r="G9" i="1"/>
  <c r="I9" i="1"/>
  <c r="J9" i="1" s="1"/>
  <c r="G31" i="1"/>
  <c r="F36" i="1"/>
  <c r="I31" i="1"/>
  <c r="J31" i="1" s="1"/>
  <c r="J1197" i="1"/>
  <c r="I1198" i="1"/>
  <c r="J1198" i="1" s="1"/>
  <c r="G43" i="1"/>
  <c r="I43" i="1"/>
  <c r="J43" i="1" s="1"/>
  <c r="G1111" i="1"/>
  <c r="F1155" i="1"/>
  <c r="G1155" i="1" s="1"/>
  <c r="D1111" i="1"/>
  <c r="I1111" i="1"/>
  <c r="G1084" i="1"/>
  <c r="F1134" i="1"/>
  <c r="G1134" i="1" s="1"/>
  <c r="I66" i="1"/>
  <c r="J66" i="1" s="1"/>
  <c r="G66" i="1"/>
  <c r="C1194" i="1"/>
  <c r="D1194" i="1" s="1"/>
  <c r="J1185" i="1"/>
  <c r="I1186" i="1"/>
  <c r="J1186" i="1" s="1"/>
  <c r="G1047" i="1"/>
  <c r="F1117" i="1"/>
  <c r="F1112" i="1" s="1"/>
  <c r="G1112" i="1" s="1"/>
  <c r="I1099" i="1"/>
  <c r="D1099" i="1"/>
  <c r="C1100" i="1"/>
  <c r="D1100" i="1" s="1"/>
  <c r="G55" i="1"/>
  <c r="F67" i="1"/>
  <c r="F1171" i="1"/>
  <c r="G1171" i="1" s="1"/>
  <c r="J1147" i="1"/>
  <c r="I1148" i="1"/>
  <c r="J1148" i="1" s="1"/>
  <c r="D77" i="1"/>
  <c r="C79" i="1"/>
  <c r="I77" i="1"/>
  <c r="J77" i="1" s="1"/>
  <c r="D8" i="1"/>
  <c r="I8" i="1"/>
  <c r="J8" i="1" s="1"/>
  <c r="D72" i="1"/>
  <c r="I72" i="1"/>
  <c r="J72" i="1" s="1"/>
  <c r="G1077" i="1"/>
  <c r="I1061" i="1"/>
  <c r="C1062" i="1"/>
  <c r="D1062" i="1" s="1"/>
  <c r="D1061" i="1"/>
  <c r="I26" i="1"/>
  <c r="J26" i="1" s="1"/>
  <c r="D26" i="1"/>
  <c r="C1134" i="1"/>
  <c r="D1134" i="1" s="1"/>
  <c r="F1198" i="1"/>
  <c r="G1198" i="1" s="1"/>
  <c r="C21" i="1"/>
  <c r="D17" i="1"/>
  <c r="I17" i="1"/>
  <c r="J17" i="1" s="1"/>
  <c r="I40" i="1"/>
  <c r="J40" i="1" s="1"/>
  <c r="D40" i="1"/>
  <c r="C45" i="1"/>
  <c r="I6" i="1"/>
  <c r="J6" i="1" s="1"/>
  <c r="C15" i="1"/>
  <c r="C67" i="1"/>
  <c r="I7" i="1"/>
  <c r="J7" i="1" s="1"/>
  <c r="G7" i="1"/>
  <c r="F15" i="1"/>
  <c r="G10" i="1"/>
  <c r="I10" i="1"/>
  <c r="J10" i="1" s="1"/>
  <c r="J1113" i="1"/>
  <c r="J1115" i="1"/>
  <c r="D69" i="1"/>
  <c r="C75" i="1"/>
  <c r="I69" i="1"/>
  <c r="J69" i="1" s="1"/>
  <c r="G20" i="1"/>
  <c r="F21" i="1"/>
  <c r="I20" i="1"/>
  <c r="J20" i="1" s="1"/>
  <c r="C1155" i="1"/>
  <c r="D1155" i="1" s="1"/>
  <c r="I29" i="1" l="1"/>
  <c r="J1461" i="1"/>
  <c r="I1458" i="1"/>
  <c r="J1458" i="1" s="1"/>
  <c r="I1456" i="1"/>
  <c r="J1456" i="1" s="1"/>
  <c r="I1460" i="1"/>
  <c r="J1460" i="1" s="1"/>
  <c r="I1398" i="1"/>
  <c r="J1398" i="1" s="1"/>
  <c r="I1422" i="1"/>
  <c r="J1422" i="1" s="1"/>
  <c r="I1429" i="1"/>
  <c r="J1429" i="1" s="1"/>
  <c r="J1375" i="1"/>
  <c r="I1374" i="1"/>
  <c r="J1374" i="1" s="1"/>
  <c r="I1327" i="1"/>
  <c r="J1327" i="1" s="1"/>
  <c r="I1372" i="1"/>
  <c r="J1372" i="1" s="1"/>
  <c r="I1370" i="1"/>
  <c r="J1370" i="1" s="1"/>
  <c r="I1226" i="1"/>
  <c r="J1226" i="1" s="1"/>
  <c r="I1284" i="1"/>
  <c r="J1284" i="1" s="1"/>
  <c r="J1289" i="1"/>
  <c r="I1286" i="1"/>
  <c r="J1286" i="1" s="1"/>
  <c r="I1288" i="1"/>
  <c r="J1288" i="1" s="1"/>
  <c r="I1241" i="1"/>
  <c r="J1241" i="1" s="1"/>
  <c r="I1257" i="1"/>
  <c r="J1257" i="1" s="1"/>
  <c r="G21" i="1"/>
  <c r="F1085" i="1"/>
  <c r="G1085" i="1" s="1"/>
  <c r="J1077" i="1"/>
  <c r="G45" i="1"/>
  <c r="C1108" i="1"/>
  <c r="D1108" i="1" s="1"/>
  <c r="J1061" i="1"/>
  <c r="G36" i="1"/>
  <c r="J29" i="1"/>
  <c r="I67" i="1"/>
  <c r="D67" i="1"/>
  <c r="D21" i="1"/>
  <c r="I21" i="1"/>
  <c r="F1078" i="1"/>
  <c r="G1078" i="1" s="1"/>
  <c r="G67" i="1"/>
  <c r="J1099" i="1"/>
  <c r="C1112" i="1"/>
  <c r="D1112" i="1" s="1"/>
  <c r="J81" i="1"/>
  <c r="J83" i="1"/>
  <c r="C1054" i="1"/>
  <c r="D1054" i="1" s="1"/>
  <c r="J1107" i="1"/>
  <c r="J1203" i="1"/>
  <c r="I1202" i="1"/>
  <c r="J1202" i="1" s="1"/>
  <c r="I1200" i="1"/>
  <c r="J1200" i="1" s="1"/>
  <c r="G75" i="1"/>
  <c r="F1114" i="1"/>
  <c r="G1114" i="1" s="1"/>
  <c r="F1116" i="1"/>
  <c r="G1116" i="1" s="1"/>
  <c r="G1117" i="1"/>
  <c r="F1062" i="1"/>
  <c r="G1062" i="1" s="1"/>
  <c r="D1117" i="1"/>
  <c r="C1069" i="1"/>
  <c r="D1069" i="1" s="1"/>
  <c r="C1116" i="1"/>
  <c r="D1116" i="1" s="1"/>
  <c r="C1085" i="1"/>
  <c r="D1085" i="1" s="1"/>
  <c r="C1114" i="1"/>
  <c r="D1114" i="1" s="1"/>
  <c r="G79" i="1"/>
  <c r="I45" i="1"/>
  <c r="D45" i="1"/>
  <c r="D79" i="1"/>
  <c r="I79" i="1"/>
  <c r="D75" i="1"/>
  <c r="I75" i="1"/>
  <c r="F85" i="1"/>
  <c r="F22" i="1" s="1"/>
  <c r="G22" i="1" s="1"/>
  <c r="G15" i="1"/>
  <c r="D15" i="1"/>
  <c r="C85" i="1"/>
  <c r="C46" i="1" s="1"/>
  <c r="D46" i="1" s="1"/>
  <c r="I15" i="1"/>
  <c r="F1048" i="1"/>
  <c r="G1048" i="1" s="1"/>
  <c r="J1111" i="1"/>
  <c r="G52" i="1"/>
  <c r="I52" i="1"/>
  <c r="C1078" i="1"/>
  <c r="D1078" i="1" s="1"/>
  <c r="F1100" i="1"/>
  <c r="G1100" i="1" s="1"/>
  <c r="F1054" i="1"/>
  <c r="G1054" i="1" s="1"/>
  <c r="D36" i="1"/>
  <c r="I36" i="1"/>
  <c r="F1108" i="1"/>
  <c r="G1108" i="1" s="1"/>
  <c r="F1069" i="1"/>
  <c r="G1069" i="1" s="1"/>
  <c r="J1053" i="1"/>
  <c r="J1047" i="1"/>
  <c r="I1117" i="1"/>
  <c r="I1112" i="1" s="1"/>
  <c r="J1112" i="1" s="1"/>
  <c r="C37" i="1" l="1"/>
  <c r="D37" i="1" s="1"/>
  <c r="I1048" i="1"/>
  <c r="J1048" i="1" s="1"/>
  <c r="F16" i="1"/>
  <c r="G16" i="1" s="1"/>
  <c r="J1117" i="1"/>
  <c r="I1069" i="1"/>
  <c r="J1069" i="1" s="1"/>
  <c r="I1085" i="1"/>
  <c r="J1085" i="1" s="1"/>
  <c r="I1114" i="1"/>
  <c r="J1114" i="1" s="1"/>
  <c r="I1116" i="1"/>
  <c r="J1116" i="1" s="1"/>
  <c r="J52" i="1"/>
  <c r="D85" i="1"/>
  <c r="C53" i="1"/>
  <c r="D53" i="1" s="1"/>
  <c r="C84" i="1"/>
  <c r="D84" i="1" s="1"/>
  <c r="C82" i="1"/>
  <c r="D82" i="1" s="1"/>
  <c r="C30" i="1"/>
  <c r="D30" i="1" s="1"/>
  <c r="C80" i="1"/>
  <c r="D80" i="1" s="1"/>
  <c r="F68" i="1"/>
  <c r="G68" i="1" s="1"/>
  <c r="C22" i="1"/>
  <c r="D22" i="1" s="1"/>
  <c r="F53" i="1"/>
  <c r="G53" i="1" s="1"/>
  <c r="C76" i="1"/>
  <c r="D76" i="1" s="1"/>
  <c r="J79" i="1"/>
  <c r="J45" i="1"/>
  <c r="F76" i="1"/>
  <c r="G76" i="1" s="1"/>
  <c r="I1062" i="1"/>
  <c r="J1062" i="1" s="1"/>
  <c r="I85" i="1"/>
  <c r="J15" i="1"/>
  <c r="J21" i="1"/>
  <c r="G85" i="1"/>
  <c r="F84" i="1"/>
  <c r="G84" i="1" s="1"/>
  <c r="F82" i="1"/>
  <c r="G82" i="1" s="1"/>
  <c r="F30" i="1"/>
  <c r="G30" i="1" s="1"/>
  <c r="J67" i="1"/>
  <c r="F37" i="1"/>
  <c r="G37" i="1" s="1"/>
  <c r="F46" i="1"/>
  <c r="G46" i="1" s="1"/>
  <c r="I1054" i="1"/>
  <c r="J1054" i="1" s="1"/>
  <c r="J36" i="1"/>
  <c r="C16" i="1"/>
  <c r="D16" i="1" s="1"/>
  <c r="J75" i="1"/>
  <c r="F80" i="1"/>
  <c r="G80" i="1" s="1"/>
  <c r="I1108" i="1"/>
  <c r="J1108" i="1" s="1"/>
  <c r="I1100" i="1"/>
  <c r="J1100" i="1" s="1"/>
  <c r="C68" i="1"/>
  <c r="D68" i="1" s="1"/>
  <c r="I1078" i="1"/>
  <c r="J1078" i="1" s="1"/>
  <c r="J85" i="1" l="1"/>
  <c r="I30" i="1"/>
  <c r="J30" i="1" s="1"/>
  <c r="I84" i="1"/>
  <c r="J84" i="1" s="1"/>
  <c r="I82" i="1"/>
  <c r="J82" i="1" s="1"/>
  <c r="I37" i="1"/>
  <c r="J37" i="1" s="1"/>
  <c r="I22" i="1"/>
  <c r="J22" i="1" s="1"/>
  <c r="I80" i="1"/>
  <c r="J80" i="1" s="1"/>
  <c r="I53" i="1"/>
  <c r="J53" i="1" s="1"/>
  <c r="I76" i="1"/>
  <c r="J76" i="1" s="1"/>
  <c r="I68" i="1"/>
  <c r="J68" i="1" s="1"/>
  <c r="I16" i="1"/>
  <c r="J16" i="1" s="1"/>
  <c r="I46" i="1"/>
  <c r="J46" i="1" s="1"/>
</calcChain>
</file>

<file path=xl/sharedStrings.xml><?xml version="1.0" encoding="utf-8"?>
<sst xmlns="http://schemas.openxmlformats.org/spreadsheetml/2006/main" count="2896" uniqueCount="144">
  <si>
    <t>Table D-1</t>
  </si>
  <si>
    <t>$ in Thousands</t>
  </si>
  <si>
    <t>PUBLIC UNIVERSITY TOTAL</t>
  </si>
  <si>
    <t>State-Appropriated and University Income Funds</t>
  </si>
  <si>
    <t>Other Non-Appropriated Funds</t>
  </si>
  <si>
    <t>Total Funds</t>
  </si>
  <si>
    <t>Percent Change</t>
  </si>
  <si>
    <t>General Academic Instruction (Degree-Related)</t>
  </si>
  <si>
    <t>Vocational/Technical Instruction (Degree-Related)</t>
  </si>
  <si>
    <t>Requisite/Preparatory/Remedial Instruction (Non-Degree)</t>
  </si>
  <si>
    <t>Departmental Research</t>
  </si>
  <si>
    <t>Admissions, Registration, and Records</t>
  </si>
  <si>
    <t>Audio-Visual Services</t>
  </si>
  <si>
    <t>Instructional Computing Support</t>
  </si>
  <si>
    <t>Departmental Administration and Personnel Development</t>
  </si>
  <si>
    <t>Course and Curriculum Development</t>
  </si>
  <si>
    <t>TOTAL INSTRUCTIONAL PROGRAMS</t>
  </si>
  <si>
    <t>Percent of Total</t>
  </si>
  <si>
    <t>Institutes and Research Centers</t>
  </si>
  <si>
    <t>Individual or Project Research</t>
  </si>
  <si>
    <t>Laboratory Schools</t>
  </si>
  <si>
    <t>Support for Organized Research</t>
  </si>
  <si>
    <t>TOTAL ORGANIZED RESEARCH</t>
  </si>
  <si>
    <t>Direct Patient Care</t>
  </si>
  <si>
    <t>Community Education</t>
  </si>
  <si>
    <t>Public Broadcast Services</t>
  </si>
  <si>
    <t>Community Services</t>
  </si>
  <si>
    <t>Cooperative Extension Services</t>
  </si>
  <si>
    <t>Support for Public Service Programs</t>
  </si>
  <si>
    <t>TOTAL PUBLIC SERVICE</t>
  </si>
  <si>
    <t>Academic Administration</t>
  </si>
  <si>
    <t>Library Services</t>
  </si>
  <si>
    <t>Museums and Galleries</t>
  </si>
  <si>
    <t>Hospital and Patient Services</t>
  </si>
  <si>
    <t>Academic Support Not Elsewhere Classified</t>
  </si>
  <si>
    <t>TOTAL ACADEMIC SUPPORT</t>
  </si>
  <si>
    <t>Social and Cultural Development</t>
  </si>
  <si>
    <t>Student Health/Medical Services</t>
  </si>
  <si>
    <t>Counseling and Career Services</t>
  </si>
  <si>
    <t>Financial Aid Administration</t>
  </si>
  <si>
    <t>Financial Assistance</t>
  </si>
  <si>
    <t>Intercollegiate Athletics</t>
  </si>
  <si>
    <t>Student Services Administration</t>
  </si>
  <si>
    <t>TOTAL STUDENT SERVICES</t>
  </si>
  <si>
    <t>Executive Management</t>
  </si>
  <si>
    <t>Financial Management and Operations</t>
  </si>
  <si>
    <t>General Administrative and Logistical Services</t>
  </si>
  <si>
    <t>Faculty and Staff Auxiliary Services</t>
  </si>
  <si>
    <t>Public Relations/Development</t>
  </si>
  <si>
    <t>TOTAL INSTITUTIONAL SUPPORT</t>
  </si>
  <si>
    <t>Superintendence</t>
  </si>
  <si>
    <t>Custodial</t>
  </si>
  <si>
    <t>Repairs/Maintenance</t>
  </si>
  <si>
    <t>Grounds Maintenance</t>
  </si>
  <si>
    <t>University Space</t>
  </si>
  <si>
    <t>Rental Space</t>
  </si>
  <si>
    <t>Utility Support</t>
  </si>
  <si>
    <t>Permanent Improvements</t>
  </si>
  <si>
    <t>Security</t>
  </si>
  <si>
    <t>Fire Protection</t>
  </si>
  <si>
    <t>Transportation</t>
  </si>
  <si>
    <t>Rental of Space</t>
  </si>
  <si>
    <t>Other Operations &amp; Maintenance</t>
  </si>
  <si>
    <t>TOTAL PHYSICAL PLANT</t>
  </si>
  <si>
    <t>Housing Services</t>
  </si>
  <si>
    <t>Food Services</t>
  </si>
  <si>
    <t>Retail Services and Concessions</t>
  </si>
  <si>
    <t>Student Unions and Centers</t>
  </si>
  <si>
    <t>Specialized Services</t>
  </si>
  <si>
    <t>Other Independent Operations</t>
  </si>
  <si>
    <t>TOTAL INDEPENDENT OPERATIONS</t>
  </si>
  <si>
    <t>Refunds</t>
  </si>
  <si>
    <t>Unexpended Lapsed Funds</t>
  </si>
  <si>
    <t>TOTAL REFUNDS/LAPSED FUNDS</t>
  </si>
  <si>
    <t>CMS GROUP HEALTH INSURANCE</t>
  </si>
  <si>
    <t>MEDICARE</t>
  </si>
  <si>
    <t>GRAND TOTAL</t>
  </si>
  <si>
    <t>Table D-2</t>
  </si>
  <si>
    <t>CHICAGO STATE UNIVERSITY</t>
  </si>
  <si>
    <t>Table D-3</t>
  </si>
  <si>
    <t>EASTERN ILLINOIS UNIVERSITY</t>
  </si>
  <si>
    <t>Table D-4</t>
  </si>
  <si>
    <t>GOVERNORS STATE UNIVERSITY</t>
  </si>
  <si>
    <t>Table D-5</t>
  </si>
  <si>
    <t>ILLINOIS STATE UNIVERSITY</t>
  </si>
  <si>
    <t>Table D-6</t>
  </si>
  <si>
    <t>NORTHEASTERN ILLINOIS UNIVERSITY</t>
  </si>
  <si>
    <t>Table D-7</t>
  </si>
  <si>
    <t>NORTHERN ILLINOIS UNIVERSITY</t>
  </si>
  <si>
    <t>Table D-8</t>
  </si>
  <si>
    <t>SOUTHERN ILLINOIS UNIVERSITY
SYSTEM TOTAL</t>
  </si>
  <si>
    <t>Table D-9</t>
  </si>
  <si>
    <t>SOUTHERN ILLINOIS UNIVERSITY
CARBONDALE</t>
  </si>
  <si>
    <t>Table D-10</t>
  </si>
  <si>
    <t>SOUTHERN ILLINOIS UNIVERSITY
EDWARDSVILLE</t>
  </si>
  <si>
    <t>Table D-11</t>
  </si>
  <si>
    <t>SOUTHERN ILLINOIS UNIVERSITY
SCHOOL OF MEDICINE</t>
  </si>
  <si>
    <t>Table D-12</t>
  </si>
  <si>
    <t>SOUTHERN ILLINOIS UNIVERSITY
SYSTEM OFFICE</t>
  </si>
  <si>
    <t>Table D-13</t>
  </si>
  <si>
    <t>UNIVERSITY OF ILLINOIS
SYSTEM TOTAL</t>
  </si>
  <si>
    <t>Table D-14</t>
  </si>
  <si>
    <t>UNIVERSITY OF ILLINOIS
CHICAGO</t>
  </si>
  <si>
    <t>Table D-15</t>
  </si>
  <si>
    <t>UNIVERSITY OF ILLINOIS
SPRINGFIELD</t>
  </si>
  <si>
    <t>Table D-16</t>
  </si>
  <si>
    <t>UNIVERSITY OF ILLINOIS
URBANA/CHAMPAIGN</t>
  </si>
  <si>
    <t>Table D-17</t>
  </si>
  <si>
    <t>UNIVERSITY OF ILLINOIS
SYSTEM OFFICE</t>
  </si>
  <si>
    <t>Table D-18</t>
  </si>
  <si>
    <t>WESTERN ILLINOIS UNIVERSITY</t>
  </si>
  <si>
    <t>TABLE E-2</t>
  </si>
  <si>
    <t>DETAIL OF OPERATIONS COSTS BY FUNCTION</t>
  </si>
  <si>
    <t>FISCAL YEAR</t>
  </si>
  <si>
    <t>A</t>
  </si>
  <si>
    <t>B</t>
  </si>
  <si>
    <t>C</t>
  </si>
  <si>
    <t>D</t>
  </si>
  <si>
    <t>E</t>
  </si>
  <si>
    <t>State Appropriated and University Income Funds</t>
  </si>
  <si>
    <t>TOTAL</t>
  </si>
  <si>
    <t>(in thousands of $)</t>
  </si>
  <si>
    <t>INSTRUCTION</t>
  </si>
  <si>
    <t>Support for Instructional Programs</t>
  </si>
  <si>
    <t>ORGANIZED RESEARCH</t>
  </si>
  <si>
    <t>PUBLIC SERVICE</t>
  </si>
  <si>
    <t>ACADEMIC SUPPORT</t>
  </si>
  <si>
    <t>Library Materials Expenditures (Non-Add)</t>
  </si>
  <si>
    <t>STUDENT SERVICES</t>
  </si>
  <si>
    <t>INSTITUTIONAL SUPPORT</t>
  </si>
  <si>
    <t>O&amp;M OF PHYSICAL PLANT</t>
  </si>
  <si>
    <t>Utility Production</t>
  </si>
  <si>
    <t>Other O&amp;M Activities</t>
  </si>
  <si>
    <t>O&amp;M Support of Auxiliary Enterprises (non-add)</t>
  </si>
  <si>
    <t>Direct Utilities  (non-add)</t>
  </si>
  <si>
    <t>Other Aux. Enterprises (non-add)</t>
  </si>
  <si>
    <t>INDEPENDENT OPERATIONS</t>
  </si>
  <si>
    <t>Contribution to CMS Group Health Insurance</t>
  </si>
  <si>
    <t>Medicare</t>
  </si>
  <si>
    <t>TOTAL EXPENDITURES BY FUNCTION</t>
  </si>
  <si>
    <t>FY2021</t>
  </si>
  <si>
    <t>2021</t>
  </si>
  <si>
    <t>Total Expenditures by Function, Fiscal Years 2021 and 2022</t>
  </si>
  <si>
    <t>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</si>
</sst>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0.0%"/>
    <numFmt numFmtId="166" formatCode="_(* #,##0.0_);_(* \(#,##0.0\);_(* &quot;-&quot;??_);_(@_)"/>
    <numFmt numFmtId="167" formatCode="_(* #,##0.0_);_(* \(#,##0.0\);_(* &quot;-&quot;?_);_(@_)"/>
    <numFmt numFmtId="168" formatCode="_(&quot;$&quot;* #,##0.0_);_(&quot;$&quot;* \(#,##0.0\);_(&quot;$&quot;* &quot;-&quot;?_);_(@_)"/>
    <numFmt numFmtId="169" formatCode="_(* #,##0.000000_);_(* \(#,##0.000000\);_(* &quot;-&quot;??????_);_(@_)"/>
    <numFmt numFmtId="170" formatCode="_(* #,##0.0000000_);_(* \(#,##0.0000000\);_(* &quot;-&quot;?????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9"/>
      <color rgb="FFFF000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i/>
      <sz val="10"/>
      <name val="Times New Roman"/>
      <family val="1"/>
    </font>
    <font>
      <b/>
      <sz val="9"/>
      <color theme="1"/>
      <name val="Tw Cen MT"/>
      <family val="2"/>
    </font>
    <font>
      <sz val="9"/>
      <color rgb="FF000000"/>
      <name val="Tw Cen MT"/>
      <family val="2"/>
    </font>
    <font>
      <i/>
      <sz val="9"/>
      <color theme="1"/>
      <name val="Tw Cen MT"/>
      <family val="2"/>
    </font>
    <font>
      <b/>
      <u/>
      <sz val="14"/>
      <color theme="1"/>
      <name val="Tw Cen MT"/>
      <family val="2"/>
    </font>
    <font>
      <b/>
      <sz val="11"/>
      <color theme="1"/>
      <name val="Tw Cen MT"/>
      <family val="2"/>
    </font>
    <font>
      <sz val="11"/>
      <color theme="1"/>
      <name val="Tw Cen MT"/>
      <family val="2"/>
    </font>
    <font>
      <sz val="9"/>
      <name val="Tw Cen MT"/>
      <family val="2"/>
    </font>
    <font>
      <b/>
      <sz val="9"/>
      <name val="Tw Cen MT"/>
      <family val="2"/>
    </font>
    <font>
      <b/>
      <i/>
      <sz val="9"/>
      <name val="Tw Cen MT"/>
      <family val="2"/>
    </font>
    <font>
      <b/>
      <i/>
      <sz val="11"/>
      <color theme="1"/>
      <name val="Tw Cen MT"/>
      <family val="2"/>
    </font>
    <font>
      <b/>
      <sz val="12"/>
      <name val="Tw Cen MT"/>
      <family val="2"/>
    </font>
    <font>
      <sz val="9"/>
      <color theme="1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167" fontId="4" fillId="0" borderId="0" xfId="4" applyNumberFormat="1" applyFont="1"/>
    <xf numFmtId="49" fontId="3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centerContinuous"/>
    </xf>
    <xf numFmtId="167" fontId="3" fillId="2" borderId="0" xfId="4" applyNumberFormat="1" applyFont="1" applyFill="1" applyAlignment="1">
      <alignment horizontal="centerContinuous"/>
    </xf>
    <xf numFmtId="49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0" fontId="4" fillId="0" borderId="0" xfId="4" applyFont="1"/>
    <xf numFmtId="49" fontId="4" fillId="0" borderId="0" xfId="4" applyNumberFormat="1" applyFont="1" applyAlignment="1">
      <alignment horizontal="left"/>
    </xf>
    <xf numFmtId="0" fontId="5" fillId="0" borderId="0" xfId="4" applyFont="1"/>
    <xf numFmtId="0" fontId="4" fillId="0" borderId="16" xfId="4" applyFont="1" applyBorder="1" applyAlignment="1">
      <alignment horizontal="center"/>
    </xf>
    <xf numFmtId="0" fontId="3" fillId="0" borderId="17" xfId="4" applyFont="1" applyBorder="1"/>
    <xf numFmtId="168" fontId="3" fillId="0" borderId="18" xfId="4" applyNumberFormat="1" applyFont="1" applyBorder="1"/>
    <xf numFmtId="168" fontId="3" fillId="0" borderId="19" xfId="4" applyNumberFormat="1" applyFont="1" applyBorder="1"/>
    <xf numFmtId="0" fontId="4" fillId="0" borderId="8" xfId="4" applyFont="1" applyBorder="1" applyAlignment="1">
      <alignment horizontal="center"/>
    </xf>
    <xf numFmtId="0" fontId="4" fillId="0" borderId="20" xfId="4" applyFont="1" applyBorder="1"/>
    <xf numFmtId="167" fontId="4" fillId="0" borderId="21" xfId="4" applyNumberFormat="1" applyFont="1" applyBorder="1" applyProtection="1">
      <protection locked="0"/>
    </xf>
    <xf numFmtId="167" fontId="3" fillId="0" borderId="9" xfId="4" applyNumberFormat="1" applyFont="1" applyBorder="1"/>
    <xf numFmtId="0" fontId="4" fillId="0" borderId="22" xfId="4" applyFont="1" applyBorder="1" applyAlignment="1">
      <alignment horizontal="center"/>
    </xf>
    <xf numFmtId="0" fontId="3" fillId="0" borderId="23" xfId="4" applyFont="1" applyBorder="1"/>
    <xf numFmtId="167" fontId="3" fillId="0" borderId="24" xfId="4" applyNumberFormat="1" applyFont="1" applyBorder="1"/>
    <xf numFmtId="167" fontId="3" fillId="0" borderId="25" xfId="4" applyNumberFormat="1" applyFont="1" applyBorder="1"/>
    <xf numFmtId="0" fontId="6" fillId="0" borderId="20" xfId="4" applyFont="1" applyBorder="1"/>
    <xf numFmtId="0" fontId="4" fillId="0" borderId="26" xfId="4" applyFont="1" applyBorder="1" applyAlignment="1">
      <alignment horizontal="center"/>
    </xf>
    <xf numFmtId="0" fontId="3" fillId="0" borderId="27" xfId="4" applyFont="1" applyBorder="1"/>
    <xf numFmtId="167" fontId="3" fillId="0" borderId="28" xfId="4" applyNumberFormat="1" applyFont="1" applyBorder="1"/>
    <xf numFmtId="167" fontId="3" fillId="0" borderId="29" xfId="4" applyNumberFormat="1" applyFont="1" applyBorder="1"/>
    <xf numFmtId="0" fontId="4" fillId="0" borderId="20" xfId="4" applyFont="1" applyBorder="1" applyAlignment="1">
      <alignment horizontal="left"/>
    </xf>
    <xf numFmtId="0" fontId="6" fillId="0" borderId="20" xfId="4" applyFont="1" applyBorder="1" applyAlignment="1">
      <alignment horizontal="left"/>
    </xf>
    <xf numFmtId="0" fontId="6" fillId="0" borderId="23" xfId="4" applyFont="1" applyBorder="1"/>
    <xf numFmtId="167" fontId="4" fillId="0" borderId="24" xfId="4" applyNumberFormat="1" applyFont="1" applyBorder="1" applyProtection="1">
      <protection locked="0"/>
    </xf>
    <xf numFmtId="0" fontId="4" fillId="0" borderId="30" xfId="4" applyFont="1" applyBorder="1" applyAlignment="1">
      <alignment horizontal="center"/>
    </xf>
    <xf numFmtId="0" fontId="4" fillId="0" borderId="31" xfId="4" applyFont="1" applyBorder="1"/>
    <xf numFmtId="167" fontId="4" fillId="0" borderId="32" xfId="4" applyNumberFormat="1" applyFont="1" applyBorder="1" applyProtection="1">
      <protection locked="0"/>
    </xf>
    <xf numFmtId="167" fontId="3" fillId="0" borderId="33" xfId="4" applyNumberFormat="1" applyFont="1" applyBorder="1"/>
    <xf numFmtId="0" fontId="4" fillId="0" borderId="34" xfId="4" applyFont="1" applyBorder="1" applyAlignment="1">
      <alignment horizontal="center"/>
    </xf>
    <xf numFmtId="0" fontId="4" fillId="0" borderId="35" xfId="4" applyFont="1" applyBorder="1"/>
    <xf numFmtId="167" fontId="4" fillId="0" borderId="36" xfId="4" applyNumberFormat="1" applyFont="1" applyBorder="1" applyProtection="1">
      <protection locked="0"/>
    </xf>
    <xf numFmtId="167" fontId="3" fillId="0" borderId="37" xfId="4" applyNumberFormat="1" applyFont="1" applyBorder="1"/>
    <xf numFmtId="167" fontId="3" fillId="0" borderId="9" xfId="4" applyNumberFormat="1" applyFont="1" applyBorder="1" applyProtection="1">
      <protection locked="0"/>
    </xf>
    <xf numFmtId="167" fontId="3" fillId="0" borderId="37" xfId="4" applyNumberFormat="1" applyFont="1" applyBorder="1" applyProtection="1">
      <protection locked="0"/>
    </xf>
    <xf numFmtId="0" fontId="4" fillId="0" borderId="38" xfId="4" applyFont="1" applyBorder="1" applyAlignment="1">
      <alignment horizontal="center"/>
    </xf>
    <xf numFmtId="0" fontId="3" fillId="0" borderId="39" xfId="4" applyFont="1" applyBorder="1"/>
    <xf numFmtId="168" fontId="3" fillId="0" borderId="40" xfId="4" applyNumberFormat="1" applyFont="1" applyBorder="1"/>
    <xf numFmtId="168" fontId="3" fillId="0" borderId="41" xfId="4" applyNumberFormat="1" applyFont="1" applyBorder="1"/>
    <xf numFmtId="0" fontId="4" fillId="0" borderId="0" xfId="4" applyFont="1" applyAlignment="1">
      <alignment horizontal="left"/>
    </xf>
    <xf numFmtId="167" fontId="8" fillId="0" borderId="0" xfId="4" applyNumberFormat="1" applyFont="1"/>
    <xf numFmtId="169" fontId="4" fillId="0" borderId="0" xfId="4" applyNumberFormat="1" applyFont="1"/>
    <xf numFmtId="170" fontId="4" fillId="0" borderId="0" xfId="4" applyNumberFormat="1" applyFont="1"/>
    <xf numFmtId="49" fontId="7" fillId="2" borderId="0" xfId="4" applyNumberFormat="1" applyFont="1" applyFill="1" applyAlignment="1">
      <alignment horizontal="center"/>
    </xf>
    <xf numFmtId="0" fontId="7" fillId="2" borderId="0" xfId="4" applyFont="1" applyFill="1" applyAlignment="1">
      <alignment horizontal="centerContinuous"/>
    </xf>
    <xf numFmtId="167" fontId="7" fillId="2" borderId="0" xfId="4" applyNumberFormat="1" applyFont="1" applyFill="1" applyAlignment="1">
      <alignment horizontal="centerContinuous"/>
    </xf>
    <xf numFmtId="49" fontId="9" fillId="0" borderId="0" xfId="4" applyNumberFormat="1" applyFont="1" applyAlignment="1">
      <alignment horizontal="center"/>
    </xf>
    <xf numFmtId="0" fontId="7" fillId="0" borderId="0" xfId="4" applyFont="1" applyAlignment="1">
      <alignment horizontal="left"/>
    </xf>
    <xf numFmtId="0" fontId="9" fillId="0" borderId="0" xfId="4" applyFont="1"/>
    <xf numFmtId="49" fontId="9" fillId="0" borderId="0" xfId="4" applyNumberFormat="1" applyFont="1" applyAlignment="1">
      <alignment horizontal="left"/>
    </xf>
    <xf numFmtId="0" fontId="10" fillId="0" borderId="0" xfId="4" applyFont="1"/>
    <xf numFmtId="0" fontId="9" fillId="0" borderId="16" xfId="4" applyFont="1" applyBorder="1" applyAlignment="1">
      <alignment horizontal="center"/>
    </xf>
    <xf numFmtId="0" fontId="7" fillId="0" borderId="17" xfId="4" applyFont="1" applyBorder="1"/>
    <xf numFmtId="168" fontId="7" fillId="0" borderId="18" xfId="4" applyNumberFormat="1" applyFont="1" applyBorder="1"/>
    <xf numFmtId="168" fontId="7" fillId="0" borderId="19" xfId="4" applyNumberFormat="1" applyFont="1" applyBorder="1"/>
    <xf numFmtId="0" fontId="9" fillId="0" borderId="8" xfId="4" applyFont="1" applyBorder="1" applyAlignment="1">
      <alignment horizontal="center"/>
    </xf>
    <xf numFmtId="0" fontId="9" fillId="0" borderId="20" xfId="4" applyFont="1" applyBorder="1"/>
    <xf numFmtId="167" fontId="9" fillId="0" borderId="21" xfId="4" applyNumberFormat="1" applyFont="1" applyBorder="1" applyProtection="1">
      <protection locked="0"/>
    </xf>
    <xf numFmtId="167" fontId="7" fillId="0" borderId="9" xfId="4" applyNumberFormat="1" applyFont="1" applyBorder="1"/>
    <xf numFmtId="0" fontId="9" fillId="0" borderId="22" xfId="4" applyFont="1" applyBorder="1" applyAlignment="1">
      <alignment horizontal="center"/>
    </xf>
    <xf numFmtId="0" fontId="7" fillId="0" borderId="23" xfId="4" applyFont="1" applyBorder="1"/>
    <xf numFmtId="167" fontId="7" fillId="0" borderId="24" xfId="4" applyNumberFormat="1" applyFont="1" applyBorder="1"/>
    <xf numFmtId="167" fontId="7" fillId="0" borderId="25" xfId="4" applyNumberFormat="1" applyFont="1" applyBorder="1"/>
    <xf numFmtId="0" fontId="11" fillId="0" borderId="20" xfId="4" applyFont="1" applyBorder="1"/>
    <xf numFmtId="0" fontId="9" fillId="0" borderId="26" xfId="4" applyFont="1" applyBorder="1" applyAlignment="1">
      <alignment horizontal="center"/>
    </xf>
    <xf numFmtId="0" fontId="7" fillId="0" borderId="27" xfId="4" applyFont="1" applyBorder="1"/>
    <xf numFmtId="167" fontId="7" fillId="0" borderId="28" xfId="4" applyNumberFormat="1" applyFont="1" applyBorder="1"/>
    <xf numFmtId="167" fontId="7" fillId="0" borderId="29" xfId="4" applyNumberFormat="1" applyFont="1" applyBorder="1"/>
    <xf numFmtId="0" fontId="9" fillId="0" borderId="20" xfId="4" applyFont="1" applyBorder="1" applyAlignment="1">
      <alignment horizontal="left"/>
    </xf>
    <xf numFmtId="0" fontId="11" fillId="0" borderId="20" xfId="4" applyFont="1" applyBorder="1" applyAlignment="1">
      <alignment horizontal="left"/>
    </xf>
    <xf numFmtId="0" fontId="11" fillId="0" borderId="23" xfId="4" applyFont="1" applyBorder="1"/>
    <xf numFmtId="167" fontId="9" fillId="0" borderId="24" xfId="4" applyNumberFormat="1" applyFont="1" applyBorder="1" applyProtection="1">
      <protection locked="0"/>
    </xf>
    <xf numFmtId="0" fontId="9" fillId="0" borderId="34" xfId="4" applyFont="1" applyBorder="1" applyAlignment="1">
      <alignment horizontal="center"/>
    </xf>
    <xf numFmtId="0" fontId="9" fillId="0" borderId="35" xfId="4" applyFont="1" applyBorder="1"/>
    <xf numFmtId="167" fontId="9" fillId="0" borderId="36" xfId="4" applyNumberFormat="1" applyFont="1" applyBorder="1" applyProtection="1">
      <protection locked="0"/>
    </xf>
    <xf numFmtId="167" fontId="7" fillId="0" borderId="37" xfId="4" applyNumberFormat="1" applyFont="1" applyBorder="1"/>
    <xf numFmtId="167" fontId="7" fillId="0" borderId="9" xfId="4" applyNumberFormat="1" applyFont="1" applyBorder="1" applyProtection="1">
      <protection locked="0"/>
    </xf>
    <xf numFmtId="167" fontId="7" fillId="0" borderId="37" xfId="4" applyNumberFormat="1" applyFont="1" applyBorder="1" applyProtection="1">
      <protection locked="0"/>
    </xf>
    <xf numFmtId="0" fontId="9" fillId="0" borderId="38" xfId="4" applyFont="1" applyBorder="1" applyAlignment="1">
      <alignment horizontal="center"/>
    </xf>
    <xf numFmtId="0" fontId="7" fillId="0" borderId="39" xfId="4" applyFont="1" applyBorder="1"/>
    <xf numFmtId="168" fontId="7" fillId="0" borderId="40" xfId="4" applyNumberFormat="1" applyFont="1" applyBorder="1"/>
    <xf numFmtId="168" fontId="7" fillId="0" borderId="41" xfId="4" applyNumberFormat="1" applyFont="1" applyBorder="1"/>
    <xf numFmtId="168" fontId="3" fillId="0" borderId="18" xfId="0" applyNumberFormat="1" applyFont="1" applyBorder="1"/>
    <xf numFmtId="167" fontId="4" fillId="0" borderId="21" xfId="0" applyNumberFormat="1" applyFont="1" applyBorder="1" applyProtection="1">
      <protection locked="0"/>
    </xf>
    <xf numFmtId="167" fontId="3" fillId="0" borderId="24" xfId="0" applyNumberFormat="1" applyFont="1" applyBorder="1"/>
    <xf numFmtId="167" fontId="3" fillId="0" borderId="28" xfId="0" applyNumberFormat="1" applyFont="1" applyBorder="1"/>
    <xf numFmtId="167" fontId="4" fillId="0" borderId="24" xfId="0" applyNumberFormat="1" applyFont="1" applyBorder="1" applyProtection="1">
      <protection locked="0"/>
    </xf>
    <xf numFmtId="167" fontId="4" fillId="0" borderId="36" xfId="0" applyNumberFormat="1" applyFont="1" applyBorder="1" applyProtection="1">
      <protection locked="0"/>
    </xf>
    <xf numFmtId="168" fontId="3" fillId="0" borderId="40" xfId="0" applyNumberFormat="1" applyFont="1" applyBorder="1"/>
    <xf numFmtId="168" fontId="3" fillId="0" borderId="19" xfId="0" applyNumberFormat="1" applyFont="1" applyBorder="1"/>
    <xf numFmtId="167" fontId="3" fillId="0" borderId="9" xfId="0" applyNumberFormat="1" applyFont="1" applyBorder="1"/>
    <xf numFmtId="167" fontId="3" fillId="0" borderId="25" xfId="0" applyNumberFormat="1" applyFont="1" applyBorder="1"/>
    <xf numFmtId="167" fontId="3" fillId="0" borderId="29" xfId="0" applyNumberFormat="1" applyFont="1" applyBorder="1"/>
    <xf numFmtId="167" fontId="3" fillId="0" borderId="37" xfId="0" applyNumberFormat="1" applyFont="1" applyBorder="1"/>
    <xf numFmtId="167" fontId="3" fillId="0" borderId="9" xfId="0" applyNumberFormat="1" applyFont="1" applyBorder="1" applyProtection="1">
      <protection locked="0"/>
    </xf>
    <xf numFmtId="167" fontId="3" fillId="0" borderId="37" xfId="0" applyNumberFormat="1" applyFont="1" applyBorder="1" applyProtection="1">
      <protection locked="0"/>
    </xf>
    <xf numFmtId="168" fontId="3" fillId="0" borderId="41" xfId="0" applyNumberFormat="1" applyFont="1" applyBorder="1"/>
    <xf numFmtId="167" fontId="6" fillId="0" borderId="21" xfId="0" applyNumberFormat="1" applyFont="1" applyBorder="1" applyProtection="1">
      <protection locked="0"/>
    </xf>
    <xf numFmtId="0" fontId="3" fillId="0" borderId="0" xfId="4" applyFont="1" applyAlignment="1">
      <alignment horizontal="center"/>
    </xf>
    <xf numFmtId="0" fontId="7" fillId="0" borderId="0" xfId="4" applyFont="1" applyAlignment="1">
      <alignment horizontal="center"/>
    </xf>
    <xf numFmtId="0" fontId="12" fillId="3" borderId="0" xfId="0" applyFont="1" applyFill="1"/>
    <xf numFmtId="0" fontId="13" fillId="3" borderId="0" xfId="0" applyFont="1" applyFill="1" applyAlignment="1">
      <alignment horizontal="left" vertical="top"/>
    </xf>
    <xf numFmtId="0" fontId="14" fillId="3" borderId="0" xfId="0" applyFont="1" applyFill="1"/>
    <xf numFmtId="0" fontId="17" fillId="3" borderId="0" xfId="0" applyFont="1" applyFill="1"/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8" fillId="3" borderId="44" xfId="4" applyFont="1" applyFill="1" applyBorder="1"/>
    <xf numFmtId="164" fontId="17" fillId="3" borderId="44" xfId="2" applyNumberFormat="1" applyFont="1" applyFill="1" applyBorder="1"/>
    <xf numFmtId="164" fontId="17" fillId="3" borderId="45" xfId="2" applyNumberFormat="1" applyFont="1" applyFill="1" applyBorder="1"/>
    <xf numFmtId="165" fontId="17" fillId="3" borderId="14" xfId="3" applyNumberFormat="1" applyFont="1" applyFill="1" applyBorder="1"/>
    <xf numFmtId="0" fontId="18" fillId="3" borderId="8" xfId="4" applyFont="1" applyFill="1" applyBorder="1"/>
    <xf numFmtId="166" fontId="17" fillId="3" borderId="8" xfId="1" applyNumberFormat="1" applyFont="1" applyFill="1" applyBorder="1"/>
    <xf numFmtId="166" fontId="17" fillId="3" borderId="0" xfId="1" applyNumberFormat="1" applyFont="1" applyFill="1" applyBorder="1"/>
    <xf numFmtId="165" fontId="17" fillId="3" borderId="9" xfId="3" applyNumberFormat="1" applyFont="1" applyFill="1" applyBorder="1"/>
    <xf numFmtId="0" fontId="18" fillId="3" borderId="34" xfId="4" applyFont="1" applyFill="1" applyBorder="1"/>
    <xf numFmtId="166" fontId="17" fillId="3" borderId="34" xfId="1" applyNumberFormat="1" applyFont="1" applyFill="1" applyBorder="1"/>
    <xf numFmtId="166" fontId="17" fillId="3" borderId="43" xfId="1" applyNumberFormat="1" applyFont="1" applyFill="1" applyBorder="1"/>
    <xf numFmtId="165" fontId="17" fillId="3" borderId="37" xfId="3" applyNumberFormat="1" applyFont="1" applyFill="1" applyBorder="1"/>
    <xf numFmtId="0" fontId="19" fillId="3" borderId="30" xfId="4" applyFont="1" applyFill="1" applyBorder="1" applyAlignment="1">
      <alignment horizontal="left"/>
    </xf>
    <xf numFmtId="164" fontId="16" fillId="3" borderId="30" xfId="2" applyNumberFormat="1" applyFont="1" applyFill="1" applyBorder="1"/>
    <xf numFmtId="164" fontId="16" fillId="3" borderId="42" xfId="2" applyNumberFormat="1" applyFont="1" applyFill="1" applyBorder="1"/>
    <xf numFmtId="165" fontId="16" fillId="3" borderId="33" xfId="3" applyNumberFormat="1" applyFont="1" applyFill="1" applyBorder="1"/>
    <xf numFmtId="0" fontId="16" fillId="3" borderId="0" xfId="0" applyFont="1" applyFill="1"/>
    <xf numFmtId="0" fontId="20" fillId="3" borderId="38" xfId="4" applyFont="1" applyFill="1" applyBorder="1" applyAlignment="1">
      <alignment horizontal="right"/>
    </xf>
    <xf numFmtId="165" fontId="21" fillId="3" borderId="38" xfId="3" applyNumberFormat="1" applyFont="1" applyFill="1" applyBorder="1"/>
    <xf numFmtId="165" fontId="21" fillId="3" borderId="4" xfId="3" applyNumberFormat="1" applyFont="1" applyFill="1" applyBorder="1"/>
    <xf numFmtId="165" fontId="21" fillId="3" borderId="41" xfId="3" applyNumberFormat="1" applyFont="1" applyFill="1" applyBorder="1"/>
    <xf numFmtId="0" fontId="21" fillId="3" borderId="0" xfId="0" applyFont="1" applyFill="1"/>
    <xf numFmtId="0" fontId="18" fillId="3" borderId="8" xfId="4" applyFont="1" applyFill="1" applyBorder="1" applyAlignment="1">
      <alignment horizontal="left"/>
    </xf>
    <xf numFmtId="43" fontId="17" fillId="3" borderId="0" xfId="0" applyNumberFormat="1" applyFont="1" applyFill="1"/>
    <xf numFmtId="0" fontId="22" fillId="3" borderId="10" xfId="4" applyFont="1" applyFill="1" applyBorder="1" applyAlignment="1">
      <alignment horizontal="right"/>
    </xf>
    <xf numFmtId="166" fontId="16" fillId="3" borderId="10" xfId="1" applyNumberFormat="1" applyFont="1" applyFill="1" applyBorder="1"/>
    <xf numFmtId="166" fontId="16" fillId="3" borderId="11" xfId="1" applyNumberFormat="1" applyFont="1" applyFill="1" applyBorder="1"/>
    <xf numFmtId="165" fontId="16" fillId="3" borderId="12" xfId="3" applyNumberFormat="1" applyFont="1" applyFill="1" applyBorder="1"/>
    <xf numFmtId="165" fontId="23" fillId="3" borderId="9" xfId="3" applyNumberFormat="1" applyFont="1" applyFill="1" applyBorder="1"/>
    <xf numFmtId="0" fontId="17" fillId="3" borderId="0" xfId="0" applyFont="1" applyFill="1" applyBorder="1"/>
    <xf numFmtId="0" fontId="18" fillId="3" borderId="44" xfId="4" applyFont="1" applyFill="1" applyBorder="1" applyAlignment="1">
      <alignment horizontal="left"/>
    </xf>
    <xf numFmtId="166" fontId="17" fillId="3" borderId="44" xfId="1" applyNumberFormat="1" applyFont="1" applyFill="1" applyBorder="1"/>
    <xf numFmtId="166" fontId="17" fillId="3" borderId="45" xfId="1" applyNumberFormat="1" applyFont="1" applyFill="1" applyBorder="1"/>
    <xf numFmtId="0" fontId="1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 wrapText="1"/>
    </xf>
    <xf numFmtId="167" fontId="3" fillId="0" borderId="13" xfId="4" applyNumberFormat="1" applyFont="1" applyBorder="1" applyAlignment="1">
      <alignment horizontal="center" vertical="center" wrapText="1"/>
    </xf>
    <xf numFmtId="167" fontId="3" fillId="0" borderId="15" xfId="4" applyNumberFormat="1" applyFont="1" applyBorder="1" applyAlignment="1">
      <alignment horizontal="center" vertical="center" wrapText="1"/>
    </xf>
    <xf numFmtId="167" fontId="3" fillId="0" borderId="14" xfId="4" applyNumberFormat="1" applyFont="1" applyBorder="1" applyAlignment="1">
      <alignment horizontal="center" vertical="center" wrapText="1"/>
    </xf>
    <xf numFmtId="167" fontId="3" fillId="0" borderId="9" xfId="4" applyNumberFormat="1" applyFont="1" applyBorder="1" applyAlignment="1">
      <alignment horizontal="center" vertical="center" wrapText="1"/>
    </xf>
    <xf numFmtId="49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49" fontId="3" fillId="0" borderId="0" xfId="4" quotePrefix="1" applyNumberFormat="1" applyFont="1" applyAlignment="1">
      <alignment horizontal="center"/>
    </xf>
    <xf numFmtId="0" fontId="3" fillId="0" borderId="0" xfId="4" applyNumberFormat="1" applyFont="1" applyAlignment="1">
      <alignment horizontal="center"/>
    </xf>
    <xf numFmtId="167" fontId="7" fillId="0" borderId="13" xfId="4" applyNumberFormat="1" applyFont="1" applyBorder="1" applyAlignment="1">
      <alignment horizontal="center" vertical="center" wrapText="1"/>
    </xf>
    <xf numFmtId="167" fontId="7" fillId="0" borderId="15" xfId="4" applyNumberFormat="1" applyFont="1" applyBorder="1" applyAlignment="1">
      <alignment horizontal="center" vertical="center" wrapText="1"/>
    </xf>
    <xf numFmtId="167" fontId="7" fillId="0" borderId="14" xfId="4" applyNumberFormat="1" applyFont="1" applyBorder="1" applyAlignment="1">
      <alignment horizontal="center" vertical="center" wrapText="1"/>
    </xf>
    <xf numFmtId="167" fontId="7" fillId="0" borderId="9" xfId="4" applyNumberFormat="1" applyFont="1" applyBorder="1" applyAlignment="1">
      <alignment horizontal="center" vertical="center" wrapText="1"/>
    </xf>
    <xf numFmtId="49" fontId="7" fillId="0" borderId="0" xfId="4" applyNumberFormat="1" applyFont="1" applyAlignment="1">
      <alignment horizontal="center"/>
    </xf>
    <xf numFmtId="0" fontId="7" fillId="0" borderId="0" xfId="4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4FD40F1E-575E-40B9-AA4F-7CF2665E653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5.xml"/><Relationship Id="rId34" Type="http://schemas.openxmlformats.org/officeDocument/2006/relationships/externalLink" Target="externalLinks/externalLink18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4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RAMP%20(HISTORICAL)/FY2018%20Tables/Historical%20Shells%201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OM-FY-19-BY21-Operating%20RAMP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%20SO-FY19-BY21-Operating%20RAMP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C-FY19-BY21-Operating%20RAM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S-FY19-BY21-Operating%20RAMP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U%20of%20I/FY%202019/UIUC-FY19-BY21-Operating%20RAMP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WIU/WIU-FY19-BY21-Operating%20RAMP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CSU/FY%202019/CSU-FY19-BY21-Operating%20RAMP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RAMP/FY2021%20RAMP/21%20IBHE%20Instructions%20blanc%20shells/New%20Operating%20RAMP%20Shel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_Virtual%20Storage/Account%20Analysis/FY18/AR%20Aging%20Analysis%20(Bad%20Debt)%20-%20Student%20Receivables%20(3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/TECHNICAL%20QUESTIONS/FY2021/Blank%20University%20Tech%20Tables%20FY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RAMP/FY2020%20RAMP/20%20IBHE%20Instructions%20black%20shells/Blank%20University%20Tech%20Tables%20FY20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/RAMP/FY2021%20RAMP/FY19%20RAMP%20Historical/E-4%20working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AppData/Roaming/Microsoft/Excel/Book1%20(version%201)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bheorg-my.sharepoint.com/personal/mcdaniel_ibhe_org/Documents/FY2020%20Tuition%20Subsidy%20Statement%204.6.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NIU/FY%202019/NIU-FY19-BY21-Operating%20RA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EIU/FY%202019/EIU-FY19-BY19-Operating%20RAM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GSU/FY%202019/GSU-FY19-BY21-Operating%20RAM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ISU/FY%202019/ISU-FY19-BY21-Operating%20RAM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NEIU/FY%202019/NEIU-FY19-BY21-Operating%20RAMP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-FY19-BY21-Administration%20Operating%20RAMP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C-FY-19-BY21-Operating%20RAMP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lazzara/OneDrive%20-%20ibhe.org/RAMP%20Files%202019%20to%20Current/Public%20Universities/SIU/FY%202019/SIUE-FY-19-BY21-Operating%20R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1 Summary"/>
      <sheetName val="Table 1A"/>
      <sheetName val="Table 1B"/>
      <sheetName val="Table 2"/>
      <sheetName val="Table 3"/>
      <sheetName val="Table 3A"/>
      <sheetName val="Table 4"/>
      <sheetName val="Table 5"/>
      <sheetName val="Table 6"/>
      <sheetName val="Table 7"/>
      <sheetName val="Table 8"/>
      <sheetName val="Table 11 Summary Obj"/>
      <sheetName val="Table 11A Obj"/>
      <sheetName val="Table 11B Obj"/>
      <sheetName val="Table 12 "/>
      <sheetName val="EDITS"/>
    </sheetNames>
    <sheetDataSet>
      <sheetData sheetId="0">
        <row r="10">
          <cell r="B10" t="str">
            <v>2018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dChks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SIUC School of Medicine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 xml:space="preserve"> Univ of Illinois -System Office</v>
          </cell>
        </row>
      </sheetData>
      <sheetData sheetId="1">
        <row r="12">
          <cell r="C12">
            <v>57394.3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30259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University of Illinois at Chicago</v>
          </cell>
        </row>
      </sheetData>
      <sheetData sheetId="1">
        <row r="12">
          <cell r="C12">
            <v>192297.1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76978.3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 of Illinois at Springfield</v>
          </cell>
        </row>
      </sheetData>
      <sheetData sheetId="1">
        <row r="12">
          <cell r="C12">
            <v>18497.7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8447.4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Univ of Illinois at Urbana-Champaign</v>
          </cell>
        </row>
      </sheetData>
      <sheetData sheetId="1">
        <row r="12">
          <cell r="C12">
            <v>209092.6</v>
          </cell>
        </row>
      </sheetData>
      <sheetData sheetId="2"/>
      <sheetData sheetId="3"/>
      <sheetData sheetId="4"/>
      <sheetData sheetId="5"/>
      <sheetData sheetId="6"/>
      <sheetData sheetId="7">
        <row r="9">
          <cell r="C9">
            <v>179195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WESTERN ILLINOIS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2">
          <cell r="B12" t="str">
            <v>CHICAGO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8-Enrollment &amp; Credit Hour (2"/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 refreshError="1"/>
      <sheetData sheetId="1">
        <row r="10">
          <cell r="B10" t="str">
            <v>2019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Activity Aging Analysis"/>
      <sheetName val="PY Activity Aging Analysis"/>
      <sheetName val="Analytics"/>
      <sheetName val="PMT Activity Aging Analysis"/>
      <sheetName val="FY18 bad Debt Alloc by AR Bal"/>
      <sheetName val="FY18 bad Debt Alloc by Revenue"/>
      <sheetName val="FY18 AR"/>
      <sheetName val="FY18 PMT"/>
      <sheetName val="FY17 AR"/>
      <sheetName val="FY17 PMT"/>
      <sheetName val="FY16 AR"/>
      <sheetName val="FY16 PMT"/>
      <sheetName val="FY15 AR"/>
      <sheetName val="FY15 PMT"/>
      <sheetName val="FY14 AR"/>
      <sheetName val="FY14 PMT"/>
      <sheetName val="Term Commencement"/>
    </sheetNames>
    <sheetDataSet>
      <sheetData sheetId="0"/>
      <sheetData sheetId="1"/>
      <sheetData sheetId="2">
        <row r="11">
          <cell r="B11" t="str">
            <v>Analysis</v>
          </cell>
          <cell r="C11">
            <v>43281</v>
          </cell>
          <cell r="D11">
            <v>42916</v>
          </cell>
          <cell r="E11">
            <v>42551</v>
          </cell>
          <cell r="F11">
            <v>42185</v>
          </cell>
          <cell r="G11">
            <v>41820</v>
          </cell>
        </row>
        <row r="12">
          <cell r="B12" t="str">
            <v>Trade A/R to Net Sales</v>
          </cell>
        </row>
        <row r="13">
          <cell r="B13" t="str">
            <v># of Days Sales in Trade A/R</v>
          </cell>
        </row>
        <row r="14">
          <cell r="B14">
            <v>0</v>
          </cell>
        </row>
        <row r="15">
          <cell r="B15" t="str">
            <v>A/R Turnover</v>
          </cell>
        </row>
        <row r="16">
          <cell r="B16" t="str">
            <v>Age of Receivables</v>
          </cell>
        </row>
        <row r="17">
          <cell r="B17">
            <v>0</v>
          </cell>
        </row>
        <row r="18">
          <cell r="B18" t="str">
            <v>Allowance as a % of Trade A/R</v>
          </cell>
        </row>
        <row r="19">
          <cell r="B19" t="str">
            <v>Allowance as a % of Sales</v>
          </cell>
        </row>
        <row r="20">
          <cell r="B20">
            <v>0</v>
          </cell>
        </row>
        <row r="21">
          <cell r="B21" t="str">
            <v>Bad Debt Exp. as a % of Trade A/R</v>
          </cell>
        </row>
        <row r="22">
          <cell r="B22" t="str">
            <v>Bad Debt Exp. as a % of Net Sales</v>
          </cell>
        </row>
        <row r="24">
          <cell r="B24" t="str">
            <v>Bad Debt Exp. as a % of Net Sales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inst names"/>
      <sheetName val="3-Contracts Table "/>
      <sheetName val="Undergrad Waivers Table 4"/>
      <sheetName val="Graduate Waivers Table 5"/>
      <sheetName val="6-Sick Leave-Vacation"/>
      <sheetName val="7-UIF"/>
      <sheetName val="3% calculation Table 8"/>
      <sheetName val="Table 9 Def. Maint."/>
      <sheetName val="Table 10 Gen Equity"/>
    </sheetNames>
    <sheetDataSet>
      <sheetData sheetId="0"/>
      <sheetData sheetId="1">
        <row r="1">
          <cell r="A1" t="str">
            <v>University Name</v>
          </cell>
        </row>
        <row r="2">
          <cell r="A2" t="str">
            <v>Chicago State University</v>
          </cell>
        </row>
        <row r="3">
          <cell r="A3" t="str">
            <v>Eastern Illinois University</v>
          </cell>
        </row>
        <row r="4">
          <cell r="A4" t="str">
            <v>Governors State University</v>
          </cell>
        </row>
        <row r="5">
          <cell r="A5" t="str">
            <v>Illinois State University</v>
          </cell>
        </row>
        <row r="6">
          <cell r="A6" t="str">
            <v>Northeastern Illinois University</v>
          </cell>
        </row>
        <row r="7">
          <cell r="A7" t="str">
            <v>Northern Illinois University</v>
          </cell>
        </row>
        <row r="8">
          <cell r="A8" t="str">
            <v>Southern Illinois University Carbondale</v>
          </cell>
        </row>
        <row r="9">
          <cell r="A9" t="str">
            <v>Southern Illinois University Edwardsville</v>
          </cell>
        </row>
        <row r="10">
          <cell r="A10" t="str">
            <v>Southern Illinois University Administration</v>
          </cell>
        </row>
        <row r="11">
          <cell r="A11" t="str">
            <v>University of Illinois - Total University</v>
          </cell>
        </row>
        <row r="12">
          <cell r="A12" t="str">
            <v>University of Illinois at Chicago</v>
          </cell>
        </row>
        <row r="13">
          <cell r="A13" t="str">
            <v>University of Illinois at Springfield</v>
          </cell>
        </row>
        <row r="14">
          <cell r="A14" t="str">
            <v>University of Illinois at Urbana-Champaign</v>
          </cell>
        </row>
        <row r="15">
          <cell r="A15" t="str">
            <v>University of Illinois - University Administration</v>
          </cell>
        </row>
        <row r="16">
          <cell r="A16" t="str">
            <v>Western Illinois University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inst names"/>
      <sheetName val="3-Contracts Table "/>
      <sheetName val="Undergrad Waivers Table 4"/>
      <sheetName val="Graduate Waivers Table 5"/>
      <sheetName val="6-Sick Leave-Vacation"/>
      <sheetName val="7-UIF"/>
      <sheetName val="3% calculation Table 8"/>
      <sheetName val="Table 9 Def. Maint."/>
      <sheetName val="Table 10 Gen Equity"/>
    </sheetNames>
    <sheetDataSet>
      <sheetData sheetId="0">
        <row r="24">
          <cell r="A24" t="str">
            <v>University Name</v>
          </cell>
        </row>
      </sheetData>
      <sheetData sheetId="1">
        <row r="1">
          <cell r="A1" t="str">
            <v>University Name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4-Revenue &amp; Expense by Sou (2"/>
      <sheetName val="E4-Revenue &amp; Expense by Source"/>
      <sheetName val="E4-Support from Beni"/>
      <sheetName val="E4 balances GL 5 accounts"/>
      <sheetName val="Sheet2"/>
    </sheetNames>
    <sheetDataSet>
      <sheetData sheetId="0">
        <row r="6">
          <cell r="A6"/>
          <cell r="B6"/>
          <cell r="C6"/>
          <cell r="D6"/>
          <cell r="E6"/>
          <cell r="F6"/>
          <cell r="G6"/>
        </row>
        <row r="7">
          <cell r="A7" t="str">
            <v>A</v>
          </cell>
          <cell r="B7" t="str">
            <v>B</v>
          </cell>
          <cell r="C7" t="str">
            <v>C</v>
          </cell>
          <cell r="D7" t="str">
            <v>D</v>
          </cell>
          <cell r="E7" t="str">
            <v>E</v>
          </cell>
          <cell r="F7" t="str">
            <v>F</v>
          </cell>
          <cell r="G7" t="str">
            <v>G</v>
          </cell>
        </row>
        <row r="8">
          <cell r="A8"/>
          <cell r="C8" t="str">
            <v>Beginning Year Balance</v>
          </cell>
          <cell r="D8" t="str">
            <v>Total Revenue</v>
          </cell>
          <cell r="E8" t="str">
            <v>Total Expenditures</v>
          </cell>
          <cell r="F8" t="str">
            <v>Other Adjustments</v>
          </cell>
          <cell r="G8" t="str">
            <v>Ending Balance</v>
          </cell>
        </row>
        <row r="9">
          <cell r="A9"/>
          <cell r="B9" t="str">
            <v>(in thousands of $)</v>
          </cell>
          <cell r="C9"/>
          <cell r="D9"/>
          <cell r="E9"/>
          <cell r="F9"/>
          <cell r="G9"/>
        </row>
        <row r="10">
          <cell r="A10">
            <v>100</v>
          </cell>
          <cell r="B10" t="str">
            <v>University Income Fund (TOTAL)</v>
          </cell>
          <cell r="C10">
            <v>-5427.2</v>
          </cell>
          <cell r="D10">
            <v>58146.03</v>
          </cell>
          <cell r="E10">
            <v>51004.65</v>
          </cell>
          <cell r="F10">
            <v>-1261.95</v>
          </cell>
          <cell r="G10">
            <v>452.23000000000025</v>
          </cell>
        </row>
        <row r="11">
          <cell r="A11">
            <v>200</v>
          </cell>
          <cell r="B11" t="str">
            <v>OTHER NON-APPROPRIATED FUNDS (TOTAL)</v>
          </cell>
          <cell r="C11">
            <v>12494.563</v>
          </cell>
          <cell r="D11">
            <v>63016.28</v>
          </cell>
          <cell r="E11">
            <v>62771.5</v>
          </cell>
          <cell r="F11">
            <v>-721.64</v>
          </cell>
          <cell r="G11">
            <v>12017.703000000005</v>
          </cell>
        </row>
        <row r="12">
          <cell r="A12">
            <v>201</v>
          </cell>
          <cell r="B12" t="str">
            <v>Restricted Sources</v>
          </cell>
          <cell r="C12">
            <v>-52.598999999999961</v>
          </cell>
          <cell r="D12">
            <v>42744.1</v>
          </cell>
          <cell r="E12">
            <v>42733.799999999996</v>
          </cell>
          <cell r="F12">
            <v>27.599999999999998</v>
          </cell>
          <cell r="G12">
            <v>-14.698999999999071</v>
          </cell>
        </row>
        <row r="13">
          <cell r="A13">
            <v>202</v>
          </cell>
          <cell r="B13" t="str">
            <v>Unrestricted Sources</v>
          </cell>
          <cell r="C13">
            <v>12547.162</v>
          </cell>
          <cell r="D13">
            <v>20272.18</v>
          </cell>
          <cell r="E13">
            <v>20037.7</v>
          </cell>
          <cell r="F13">
            <v>-749.24</v>
          </cell>
          <cell r="G13">
            <v>12032.402000000004</v>
          </cell>
        </row>
        <row r="14">
          <cell r="A14">
            <v>300</v>
          </cell>
          <cell r="B14" t="str">
            <v>GOVT. GRANTS/CONTRACTS-FEDERAL SOURCES</v>
          </cell>
          <cell r="C14">
            <v>5.3</v>
          </cell>
          <cell r="D14">
            <v>31485.8</v>
          </cell>
          <cell r="E14">
            <v>31510.6</v>
          </cell>
          <cell r="F14">
            <v>24.8</v>
          </cell>
          <cell r="G14">
            <v>5.3000000000000007</v>
          </cell>
        </row>
        <row r="15">
          <cell r="A15">
            <v>301</v>
          </cell>
          <cell r="B15" t="str">
            <v>Restricted Sources</v>
          </cell>
          <cell r="C15">
            <v>5.3</v>
          </cell>
          <cell r="D15">
            <v>31485.8</v>
          </cell>
          <cell r="E15">
            <v>31510.6</v>
          </cell>
          <cell r="F15">
            <v>24.8</v>
          </cell>
          <cell r="G15">
            <v>5.3000000000000007</v>
          </cell>
        </row>
        <row r="16">
          <cell r="A16">
            <v>302</v>
          </cell>
          <cell r="B16" t="str">
            <v>Unrestricted Sources</v>
          </cell>
          <cell r="C16"/>
          <cell r="D16"/>
          <cell r="E16"/>
          <cell r="F16"/>
          <cell r="G16">
            <v>0</v>
          </cell>
        </row>
        <row r="17">
          <cell r="A17">
            <v>400</v>
          </cell>
          <cell r="B17" t="str">
            <v>GOVT. GRANTS/CONTRACTS-OTHER SOURCES</v>
          </cell>
          <cell r="C17">
            <v>-293.39999999999998</v>
          </cell>
          <cell r="D17">
            <v>10899.3</v>
          </cell>
          <cell r="E17">
            <v>10855</v>
          </cell>
          <cell r="F17">
            <v>-6.4</v>
          </cell>
          <cell r="G17">
            <v>-255.50000000000037</v>
          </cell>
        </row>
        <row r="18">
          <cell r="A18">
            <v>401</v>
          </cell>
          <cell r="B18" t="str">
            <v>Restricted Sources</v>
          </cell>
          <cell r="C18">
            <v>-293.39999999999998</v>
          </cell>
          <cell r="D18">
            <v>10899.3</v>
          </cell>
          <cell r="E18">
            <v>10855</v>
          </cell>
          <cell r="F18">
            <v>-6.4</v>
          </cell>
          <cell r="G18">
            <v>-255.50000000000037</v>
          </cell>
        </row>
        <row r="19">
          <cell r="A19">
            <v>402</v>
          </cell>
          <cell r="B19" t="str">
            <v>Unrestricted Sources</v>
          </cell>
          <cell r="C19"/>
          <cell r="D19"/>
          <cell r="E19"/>
          <cell r="F19"/>
          <cell r="G19">
            <v>0</v>
          </cell>
        </row>
        <row r="20">
          <cell r="A20">
            <v>500</v>
          </cell>
          <cell r="B20" t="str">
            <v>PRIVATE GIFTS, GRANTS, AND CONTRACTS</v>
          </cell>
          <cell r="C20">
            <v>235.501</v>
          </cell>
          <cell r="D20">
            <v>359</v>
          </cell>
          <cell r="E20">
            <v>368.2</v>
          </cell>
          <cell r="F20">
            <v>9.1999999999999993</v>
          </cell>
          <cell r="G20">
            <v>235.50099999999998</v>
          </cell>
        </row>
        <row r="21">
          <cell r="A21">
            <v>501</v>
          </cell>
          <cell r="B21" t="str">
            <v>Restricted Sources</v>
          </cell>
          <cell r="C21">
            <v>235.501</v>
          </cell>
          <cell r="D21">
            <v>359</v>
          </cell>
          <cell r="E21">
            <v>368.2</v>
          </cell>
          <cell r="F21">
            <v>9.1999999999999993</v>
          </cell>
          <cell r="G21">
            <v>235.50099999999998</v>
          </cell>
        </row>
        <row r="22">
          <cell r="A22">
            <v>502</v>
          </cell>
          <cell r="B22" t="str">
            <v>Unrestricted Sources</v>
          </cell>
          <cell r="C22"/>
          <cell r="D22"/>
          <cell r="E22"/>
          <cell r="F22"/>
          <cell r="G22">
            <v>0</v>
          </cell>
        </row>
        <row r="23">
          <cell r="A23">
            <v>600</v>
          </cell>
          <cell r="B23" t="str">
            <v>ENDOWMENT INCOME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601</v>
          </cell>
          <cell r="B24" t="str">
            <v>Restricted Sources</v>
          </cell>
          <cell r="C24"/>
          <cell r="D24"/>
          <cell r="E24"/>
          <cell r="F24"/>
          <cell r="G24">
            <v>0</v>
          </cell>
        </row>
        <row r="25">
          <cell r="A25">
            <v>602</v>
          </cell>
          <cell r="B25" t="str">
            <v>Unrestricted Sources</v>
          </cell>
          <cell r="C25"/>
          <cell r="D25"/>
          <cell r="E25"/>
          <cell r="F25"/>
          <cell r="G25">
            <v>0</v>
          </cell>
        </row>
        <row r="26">
          <cell r="A26">
            <v>700</v>
          </cell>
          <cell r="B26" t="str">
            <v>SALES/SERVICE REVENUE-AUXILIARY ENTERPRISE</v>
          </cell>
          <cell r="C26">
            <v>1750.4</v>
          </cell>
          <cell r="D26">
            <v>4152.38</v>
          </cell>
          <cell r="E26">
            <v>4178.2</v>
          </cell>
          <cell r="F26">
            <v>-76.680000000000007</v>
          </cell>
          <cell r="G26">
            <v>1647.9000000000008</v>
          </cell>
        </row>
        <row r="27">
          <cell r="A27">
            <v>701</v>
          </cell>
          <cell r="B27" t="str">
            <v>Restricted Sources</v>
          </cell>
          <cell r="C27"/>
          <cell r="D27"/>
          <cell r="E27"/>
          <cell r="F27"/>
          <cell r="G27">
            <v>0</v>
          </cell>
        </row>
        <row r="28">
          <cell r="A28">
            <v>702</v>
          </cell>
          <cell r="B28" t="str">
            <v>Unrestricted Sources</v>
          </cell>
          <cell r="C28">
            <v>1750.4</v>
          </cell>
          <cell r="D28">
            <v>4152.38</v>
          </cell>
          <cell r="E28">
            <v>4178.2</v>
          </cell>
          <cell r="F28">
            <v>-76.680000000000007</v>
          </cell>
          <cell r="G28">
            <v>1647.9000000000008</v>
          </cell>
        </row>
        <row r="29">
          <cell r="A29">
            <v>800</v>
          </cell>
          <cell r="B29" t="str">
            <v>SALES/SERVICE REVENUE-EDUCATIONAL DEPTS.</v>
          </cell>
          <cell r="C29">
            <v>9014.0619999999999</v>
          </cell>
          <cell r="D29">
            <v>14130.9</v>
          </cell>
          <cell r="E29">
            <v>13430.5</v>
          </cell>
          <cell r="F29">
            <v>-83.56</v>
          </cell>
          <cell r="G29">
            <v>9630.902</v>
          </cell>
        </row>
        <row r="30">
          <cell r="A30">
            <v>801</v>
          </cell>
          <cell r="B30" t="str">
            <v>Restricted Sources</v>
          </cell>
          <cell r="C30"/>
          <cell r="D30"/>
          <cell r="E30"/>
          <cell r="F30"/>
          <cell r="G30">
            <v>0</v>
          </cell>
        </row>
        <row r="31">
          <cell r="A31">
            <v>802</v>
          </cell>
          <cell r="B31" t="str">
            <v>Unrestricted Sources</v>
          </cell>
          <cell r="C31">
            <v>9014.0619999999999</v>
          </cell>
          <cell r="D31">
            <v>14130.9</v>
          </cell>
          <cell r="E31">
            <v>13430.5</v>
          </cell>
          <cell r="F31">
            <v>-83.56</v>
          </cell>
          <cell r="G31">
            <v>9630.902</v>
          </cell>
        </row>
        <row r="32">
          <cell r="A32">
            <v>900</v>
          </cell>
          <cell r="B32" t="str">
            <v>SALES/SERVICE REVENUE-HOSPITALS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901</v>
          </cell>
          <cell r="B33" t="str">
            <v>Restricted Sources</v>
          </cell>
          <cell r="C33"/>
          <cell r="D33"/>
          <cell r="E33"/>
          <cell r="F33"/>
          <cell r="G33">
            <v>0</v>
          </cell>
        </row>
        <row r="34">
          <cell r="A34">
            <v>902</v>
          </cell>
          <cell r="B34" t="str">
            <v>Unrestricted Sources</v>
          </cell>
          <cell r="C34"/>
          <cell r="D34"/>
          <cell r="E34"/>
          <cell r="F34"/>
          <cell r="G34">
            <v>0</v>
          </cell>
        </row>
        <row r="35">
          <cell r="A35">
            <v>1000</v>
          </cell>
          <cell r="B35" t="str">
            <v>OTHER MISCELLANEOUS REVENUE**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>
            <v>1001</v>
          </cell>
          <cell r="B36" t="str">
            <v>Restricted Sources</v>
          </cell>
          <cell r="C36"/>
          <cell r="D36"/>
          <cell r="E36"/>
          <cell r="F36"/>
          <cell r="G36">
            <v>0</v>
          </cell>
        </row>
        <row r="37">
          <cell r="A37">
            <v>1002</v>
          </cell>
          <cell r="B37" t="str">
            <v>Unrestricted Sources</v>
          </cell>
          <cell r="C37"/>
          <cell r="D37"/>
          <cell r="E37"/>
          <cell r="F37"/>
          <cell r="G37">
            <v>0</v>
          </cell>
        </row>
        <row r="38">
          <cell r="A38">
            <v>1100</v>
          </cell>
          <cell r="B38" t="str">
            <v>INDIRECT COST RECOVERY (ICR)</v>
          </cell>
          <cell r="C38">
            <v>1782.7</v>
          </cell>
          <cell r="D38">
            <v>1988.9</v>
          </cell>
          <cell r="E38">
            <v>2429</v>
          </cell>
          <cell r="F38">
            <v>-589</v>
          </cell>
          <cell r="G38">
            <v>753.60000000000036</v>
          </cell>
        </row>
        <row r="39">
          <cell r="A39">
            <v>1101</v>
          </cell>
          <cell r="B39" t="str">
            <v>Restricted Sources</v>
          </cell>
          <cell r="C39"/>
          <cell r="D39"/>
          <cell r="E39"/>
          <cell r="F39"/>
          <cell r="G39">
            <v>0</v>
          </cell>
        </row>
        <row r="40">
          <cell r="A40">
            <v>1102</v>
          </cell>
          <cell r="B40" t="str">
            <v>Unrestricted Sources</v>
          </cell>
          <cell r="C40">
            <v>1782.7</v>
          </cell>
          <cell r="D40">
            <v>1988.9</v>
          </cell>
          <cell r="E40">
            <v>2429</v>
          </cell>
          <cell r="F40">
            <v>-589</v>
          </cell>
          <cell r="G40">
            <v>753.60000000000036</v>
          </cell>
        </row>
      </sheetData>
      <sheetData sheetId="1"/>
      <sheetData sheetId="2">
        <row r="40">
          <cell r="AP40">
            <v>2762937.5599999418</v>
          </cell>
        </row>
      </sheetData>
      <sheetData sheetId="3">
        <row r="19">
          <cell r="F19">
            <v>9098984.9499999993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Budget Yr Staff Earnings"/>
      <sheetName val="15-Budget Yr Staff Requirements"/>
      <sheetName val="13-Staff Requirements"/>
      <sheetName val="Sheet1"/>
    </sheetNames>
    <sheetDataSet>
      <sheetData sheetId="0"/>
      <sheetData sheetId="1"/>
      <sheetData sheetId="2">
        <row r="12">
          <cell r="A12">
            <v>0</v>
          </cell>
          <cell r="B12" t="str">
            <v>005</v>
          </cell>
        </row>
        <row r="13">
          <cell r="A13">
            <v>0</v>
          </cell>
          <cell r="B13" t="str">
            <v>005</v>
          </cell>
        </row>
        <row r="14">
          <cell r="A14">
            <v>0</v>
          </cell>
          <cell r="B14" t="str">
            <v>005</v>
          </cell>
        </row>
        <row r="15">
          <cell r="A15">
            <v>0</v>
          </cell>
          <cell r="B15" t="str">
            <v>005</v>
          </cell>
        </row>
        <row r="16">
          <cell r="A16">
            <v>0</v>
          </cell>
          <cell r="B16" t="str">
            <v>005</v>
          </cell>
        </row>
        <row r="17">
          <cell r="A17">
            <v>0</v>
          </cell>
          <cell r="B17" t="str">
            <v>005</v>
          </cell>
        </row>
        <row r="18">
          <cell r="A18">
            <v>0</v>
          </cell>
          <cell r="B18" t="str">
            <v>005</v>
          </cell>
        </row>
        <row r="19">
          <cell r="A19">
            <v>0</v>
          </cell>
          <cell r="B19" t="str">
            <v>005</v>
          </cell>
        </row>
        <row r="20">
          <cell r="A20">
            <v>0</v>
          </cell>
          <cell r="B20" t="str">
            <v>005</v>
          </cell>
        </row>
        <row r="21">
          <cell r="A21">
            <v>0</v>
          </cell>
          <cell r="B21" t="str">
            <v>005</v>
          </cell>
        </row>
        <row r="22">
          <cell r="A22">
            <v>0</v>
          </cell>
          <cell r="B22" t="str">
            <v>005</v>
          </cell>
        </row>
        <row r="23">
          <cell r="A23">
            <v>0</v>
          </cell>
          <cell r="B23" t="str">
            <v>005</v>
          </cell>
        </row>
        <row r="24">
          <cell r="A24">
            <v>0</v>
          </cell>
          <cell r="B24" t="str">
            <v>005</v>
          </cell>
        </row>
        <row r="25">
          <cell r="A25">
            <v>0</v>
          </cell>
          <cell r="B25" t="str">
            <v>005</v>
          </cell>
        </row>
        <row r="26">
          <cell r="A26">
            <v>0</v>
          </cell>
          <cell r="B26" t="str">
            <v>005</v>
          </cell>
        </row>
        <row r="27">
          <cell r="A27">
            <v>0</v>
          </cell>
          <cell r="B27" t="str">
            <v>005</v>
          </cell>
        </row>
        <row r="28">
          <cell r="A28">
            <v>0</v>
          </cell>
          <cell r="B28" t="str">
            <v>005</v>
          </cell>
        </row>
        <row r="29">
          <cell r="A29">
            <v>0</v>
          </cell>
          <cell r="B29" t="str">
            <v>005</v>
          </cell>
        </row>
        <row r="30">
          <cell r="A30">
            <v>0</v>
          </cell>
          <cell r="B30" t="str">
            <v>005</v>
          </cell>
        </row>
        <row r="31">
          <cell r="A31">
            <v>0</v>
          </cell>
          <cell r="B31" t="str">
            <v>005</v>
          </cell>
        </row>
        <row r="32">
          <cell r="A32">
            <v>0</v>
          </cell>
          <cell r="B32" t="str">
            <v>005</v>
          </cell>
        </row>
        <row r="33">
          <cell r="A33">
            <v>0</v>
          </cell>
          <cell r="B33" t="str">
            <v>005</v>
          </cell>
        </row>
        <row r="34">
          <cell r="A34">
            <v>0</v>
          </cell>
          <cell r="B34" t="str">
            <v>005</v>
          </cell>
        </row>
        <row r="35">
          <cell r="A35">
            <v>0</v>
          </cell>
          <cell r="B35" t="str">
            <v>005</v>
          </cell>
        </row>
        <row r="36">
          <cell r="A36">
            <v>0</v>
          </cell>
          <cell r="B36" t="str">
            <v>005</v>
          </cell>
        </row>
        <row r="37">
          <cell r="A37">
            <v>0</v>
          </cell>
          <cell r="B37" t="str">
            <v>005</v>
          </cell>
        </row>
        <row r="38">
          <cell r="A38">
            <v>0</v>
          </cell>
          <cell r="B38" t="str">
            <v>005</v>
          </cell>
        </row>
        <row r="39">
          <cell r="A39">
            <v>0</v>
          </cell>
          <cell r="B39" t="str">
            <v>005</v>
          </cell>
        </row>
        <row r="40">
          <cell r="A40">
            <v>0</v>
          </cell>
          <cell r="B40" t="str">
            <v>005</v>
          </cell>
        </row>
        <row r="41">
          <cell r="A41">
            <v>0</v>
          </cell>
          <cell r="B41" t="str">
            <v>005</v>
          </cell>
        </row>
        <row r="42">
          <cell r="A42">
            <v>0</v>
          </cell>
          <cell r="B42" t="str">
            <v>005</v>
          </cell>
        </row>
        <row r="43">
          <cell r="A43">
            <v>0</v>
          </cell>
          <cell r="B43" t="str">
            <v>005</v>
          </cell>
        </row>
        <row r="44">
          <cell r="A44">
            <v>0</v>
          </cell>
          <cell r="B44" t="str">
            <v>005</v>
          </cell>
        </row>
        <row r="45">
          <cell r="A45">
            <v>0</v>
          </cell>
          <cell r="B45" t="str">
            <v>005</v>
          </cell>
        </row>
        <row r="46">
          <cell r="A46">
            <v>0</v>
          </cell>
          <cell r="B46" t="str">
            <v>005</v>
          </cell>
        </row>
        <row r="47">
          <cell r="A47">
            <v>0</v>
          </cell>
          <cell r="B47" t="str">
            <v>005</v>
          </cell>
        </row>
        <row r="48">
          <cell r="A48">
            <v>0</v>
          </cell>
          <cell r="B48" t="str">
            <v>005</v>
          </cell>
        </row>
        <row r="49">
          <cell r="A49">
            <v>0</v>
          </cell>
          <cell r="B49" t="str">
            <v>005</v>
          </cell>
        </row>
        <row r="50">
          <cell r="A50">
            <v>0</v>
          </cell>
          <cell r="B50" t="str">
            <v>005</v>
          </cell>
        </row>
        <row r="51">
          <cell r="A51">
            <v>0</v>
          </cell>
          <cell r="B51" t="str">
            <v>005</v>
          </cell>
        </row>
        <row r="52">
          <cell r="A52">
            <v>0</v>
          </cell>
          <cell r="B52" t="str">
            <v>005</v>
          </cell>
        </row>
        <row r="53">
          <cell r="A53">
            <v>0</v>
          </cell>
          <cell r="B53" t="str">
            <v>005</v>
          </cell>
        </row>
        <row r="54">
          <cell r="A54">
            <v>0</v>
          </cell>
          <cell r="B54" t="str">
            <v>005</v>
          </cell>
        </row>
        <row r="55">
          <cell r="A55">
            <v>0</v>
          </cell>
          <cell r="B55" t="str">
            <v>005</v>
          </cell>
        </row>
        <row r="56">
          <cell r="A56">
            <v>0</v>
          </cell>
          <cell r="B56" t="str">
            <v>005</v>
          </cell>
        </row>
        <row r="57">
          <cell r="A57">
            <v>0</v>
          </cell>
          <cell r="B57" t="str">
            <v>005</v>
          </cell>
        </row>
        <row r="58">
          <cell r="A58">
            <v>0</v>
          </cell>
          <cell r="B58" t="str">
            <v>005</v>
          </cell>
        </row>
        <row r="59">
          <cell r="A59">
            <v>0</v>
          </cell>
          <cell r="B59" t="str">
            <v>005</v>
          </cell>
        </row>
        <row r="60">
          <cell r="A60">
            <v>0</v>
          </cell>
          <cell r="B60" t="str">
            <v>005</v>
          </cell>
        </row>
        <row r="61">
          <cell r="A61">
            <v>0</v>
          </cell>
          <cell r="B61" t="str">
            <v>005</v>
          </cell>
        </row>
        <row r="62">
          <cell r="A62">
            <v>0</v>
          </cell>
          <cell r="B62" t="str">
            <v>005</v>
          </cell>
        </row>
        <row r="63">
          <cell r="A63">
            <v>0</v>
          </cell>
          <cell r="B63" t="str">
            <v>005</v>
          </cell>
        </row>
        <row r="64">
          <cell r="A64">
            <v>0</v>
          </cell>
          <cell r="B64" t="str">
            <v>005</v>
          </cell>
        </row>
        <row r="65">
          <cell r="A65">
            <v>0</v>
          </cell>
          <cell r="B65" t="str">
            <v>005</v>
          </cell>
        </row>
        <row r="66">
          <cell r="A66">
            <v>0</v>
          </cell>
          <cell r="B66" t="str">
            <v>005</v>
          </cell>
        </row>
        <row r="67">
          <cell r="A67">
            <v>0</v>
          </cell>
          <cell r="B67" t="str">
            <v>005</v>
          </cell>
        </row>
        <row r="68">
          <cell r="A68">
            <v>0</v>
          </cell>
          <cell r="B68" t="str">
            <v>005</v>
          </cell>
        </row>
        <row r="69">
          <cell r="A69">
            <v>0</v>
          </cell>
          <cell r="B69" t="str">
            <v>005</v>
          </cell>
        </row>
        <row r="70">
          <cell r="A70">
            <v>0</v>
          </cell>
          <cell r="B70" t="str">
            <v>005</v>
          </cell>
        </row>
        <row r="71">
          <cell r="A71">
            <v>0</v>
          </cell>
          <cell r="B71" t="str">
            <v>005</v>
          </cell>
        </row>
        <row r="72">
          <cell r="A72">
            <v>0</v>
          </cell>
          <cell r="B72" t="str">
            <v>005</v>
          </cell>
        </row>
        <row r="73">
          <cell r="A73">
            <v>0</v>
          </cell>
          <cell r="B73" t="str">
            <v>005</v>
          </cell>
        </row>
        <row r="74">
          <cell r="A74">
            <v>0</v>
          </cell>
          <cell r="B74" t="str">
            <v>005</v>
          </cell>
        </row>
        <row r="75">
          <cell r="A75">
            <v>0</v>
          </cell>
          <cell r="B75" t="str">
            <v>005</v>
          </cell>
        </row>
        <row r="76">
          <cell r="A76">
            <v>0</v>
          </cell>
          <cell r="B76" t="str">
            <v>005</v>
          </cell>
        </row>
        <row r="77">
          <cell r="A77">
            <v>0</v>
          </cell>
          <cell r="B77" t="str">
            <v>005</v>
          </cell>
        </row>
        <row r="78">
          <cell r="A78">
            <v>0</v>
          </cell>
          <cell r="B78" t="str">
            <v>005</v>
          </cell>
        </row>
        <row r="79">
          <cell r="A79">
            <v>0</v>
          </cell>
          <cell r="B79" t="str">
            <v>005</v>
          </cell>
        </row>
        <row r="80">
          <cell r="A80">
            <v>0</v>
          </cell>
          <cell r="B80" t="str">
            <v>005</v>
          </cell>
        </row>
        <row r="81">
          <cell r="A81">
            <v>0</v>
          </cell>
          <cell r="B81" t="str">
            <v>005</v>
          </cell>
        </row>
        <row r="82">
          <cell r="A82">
            <v>0</v>
          </cell>
          <cell r="B82" t="str">
            <v>005</v>
          </cell>
        </row>
        <row r="83">
          <cell r="A83">
            <v>0</v>
          </cell>
          <cell r="B83" t="str">
            <v>005</v>
          </cell>
        </row>
      </sheetData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9 Summary"/>
      <sheetName val="Sheet3"/>
      <sheetName val="FY2019 Backup"/>
      <sheetName val="Tuition Support Visualization"/>
      <sheetName val="UnAllocated Costs"/>
      <sheetName val="Tuition Backup"/>
      <sheetName val="R and E Backu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 "/>
      <sheetName val="E6-Energy Usage &amp; Utility Cost"/>
      <sheetName val="E7-University Income Fund"/>
      <sheetName val="E8-Enrollment &amp; Credit Hours"/>
      <sheetName val="E9-Performance Funding Request"/>
      <sheetName val="E10-Staff Earnings "/>
      <sheetName val="E11-Negotiated Salary Increase 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Northern Illinois University</v>
          </cell>
        </row>
      </sheetData>
      <sheetData sheetId="1">
        <row r="41">
          <cell r="C41">
            <v>83647.000000000015</v>
          </cell>
        </row>
      </sheetData>
      <sheetData sheetId="2"/>
      <sheetData sheetId="3"/>
      <sheetData sheetId="4"/>
      <sheetData sheetId="5"/>
      <sheetData sheetId="6"/>
      <sheetData sheetId="7">
        <row r="14">
          <cell r="C14">
            <v>128961.4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EASTERN ILLINOIS UNIVERSITY</v>
          </cell>
        </row>
      </sheetData>
      <sheetData sheetId="1">
        <row r="12">
          <cell r="C12">
            <v>36326.970170000001</v>
          </cell>
        </row>
      </sheetData>
      <sheetData sheetId="2"/>
      <sheetData sheetId="3">
        <row r="26">
          <cell r="D26">
            <v>37874.345120000005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GOVERNORS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Illinois State University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Northeastern Illinois University</v>
          </cell>
        </row>
      </sheetData>
      <sheetData sheetId="1">
        <row r="41">
          <cell r="D41">
            <v>51004.65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 Administration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Southern Illinois University Carbondale</v>
          </cell>
        </row>
      </sheetData>
      <sheetData sheetId="1"/>
      <sheetData sheetId="2"/>
      <sheetData sheetId="3">
        <row r="26">
          <cell r="C26">
            <v>94829.999999999985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E1-Operations Costs by Object"/>
      <sheetName val="E2-Operations Costs by Function"/>
      <sheetName val="E3-Operations by Fund &amp; Object"/>
      <sheetName val="E4-Revenue &amp; Expense by Source"/>
      <sheetName val="E5-Athletics Expenditures"/>
      <sheetName val="E6-Energy Usage &amp; Utility Cost"/>
      <sheetName val="E7-University Income Fund"/>
      <sheetName val="E8-Enrollment &amp; Credit Hours"/>
      <sheetName val="E9-Performance Funding Request"/>
      <sheetName val="E10-Staff Earnings"/>
      <sheetName val="E11-Negotiated Salary Increases"/>
      <sheetName val="E12-Sick &amp; Vacation Leave"/>
      <sheetName val="E13-CFI Worksheet"/>
      <sheetName val="E14-BY State Appr. &amp; UIF"/>
      <sheetName val="E15-BY Other Non-Appr."/>
    </sheetNames>
    <sheetDataSet>
      <sheetData sheetId="0">
        <row r="10">
          <cell r="B10" t="str">
            <v>2019</v>
          </cell>
        </row>
        <row r="12">
          <cell r="B12" t="str">
            <v>SIU Edwardsville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D7A9E-A284-4DAE-9E89-619562A9D1EF}">
  <sheetPr>
    <tabColor theme="1"/>
  </sheetPr>
  <dimension ref="A1:N1547"/>
  <sheetViews>
    <sheetView topLeftCell="A138" zoomScaleNormal="100" zoomScaleSheetLayoutView="100" workbookViewId="0">
      <selection activeCell="H1547" sqref="H1547:I1547"/>
    </sheetView>
  </sheetViews>
  <sheetFormatPr baseColWidth="10" defaultColWidth="9" defaultRowHeight="15" x14ac:dyDescent="0.2"/>
  <cols>
    <col min="1" max="1" width="38.6640625" style="109" customWidth="1"/>
    <col min="2" max="3" width="14.1640625" style="109" customWidth="1"/>
    <col min="4" max="4" width="9.83203125" style="109" customWidth="1"/>
    <col min="5" max="6" width="14.1640625" style="109" customWidth="1"/>
    <col min="7" max="7" width="9" style="109"/>
    <col min="8" max="9" width="14.1640625" style="109" customWidth="1"/>
    <col min="10" max="10" width="9" style="109"/>
    <col min="11" max="12" width="11.1640625" style="109" bestFit="1" customWidth="1"/>
    <col min="13" max="16384" width="9" style="109"/>
  </cols>
  <sheetData>
    <row r="1" spans="1:14" s="107" customFormat="1" ht="12" x14ac:dyDescent="0.15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06"/>
      <c r="L1" s="106"/>
      <c r="M1" s="106"/>
      <c r="N1" s="106"/>
    </row>
    <row r="2" spans="1:14" s="107" customFormat="1" ht="12" x14ac:dyDescent="0.15">
      <c r="A2" s="153" t="s">
        <v>142</v>
      </c>
      <c r="B2" s="153"/>
      <c r="C2" s="153"/>
      <c r="D2" s="153"/>
      <c r="E2" s="153"/>
      <c r="F2" s="153"/>
      <c r="G2" s="153"/>
      <c r="H2" s="153"/>
      <c r="I2" s="153"/>
      <c r="J2" s="153"/>
      <c r="K2" s="106"/>
      <c r="L2" s="106"/>
      <c r="M2" s="106"/>
      <c r="N2" s="106"/>
    </row>
    <row r="3" spans="1:14" s="107" customFormat="1" ht="13" thickBot="1" x14ac:dyDescent="0.2">
      <c r="A3" s="154" t="s">
        <v>1</v>
      </c>
      <c r="B3" s="154"/>
      <c r="C3" s="154"/>
      <c r="D3" s="154"/>
      <c r="E3" s="154"/>
      <c r="F3" s="154"/>
      <c r="G3" s="154"/>
      <c r="H3" s="154"/>
      <c r="I3" s="154"/>
      <c r="J3" s="154"/>
      <c r="K3" s="108"/>
      <c r="L3" s="108"/>
      <c r="M3" s="108"/>
      <c r="N3" s="108"/>
    </row>
    <row r="4" spans="1:14" ht="29" customHeight="1" x14ac:dyDescent="0.2">
      <c r="A4" s="155" t="s">
        <v>2</v>
      </c>
      <c r="B4" s="150" t="s">
        <v>3</v>
      </c>
      <c r="C4" s="151"/>
      <c r="D4" s="152"/>
      <c r="E4" s="150" t="s">
        <v>4</v>
      </c>
      <c r="F4" s="151"/>
      <c r="G4" s="152"/>
      <c r="H4" s="150" t="s">
        <v>5</v>
      </c>
      <c r="I4" s="151"/>
      <c r="J4" s="152"/>
    </row>
    <row r="5" spans="1:14" ht="33" thickBot="1" x14ac:dyDescent="0.25">
      <c r="A5" s="149"/>
      <c r="B5" s="110" t="s">
        <v>140</v>
      </c>
      <c r="C5" s="111" t="s">
        <v>143</v>
      </c>
      <c r="D5" s="112" t="s">
        <v>6</v>
      </c>
      <c r="E5" s="110" t="str">
        <f>B5</f>
        <v>FY2021</v>
      </c>
      <c r="F5" s="111" t="str">
        <f>C5</f>
        <v>FY2022</v>
      </c>
      <c r="G5" s="112" t="s">
        <v>6</v>
      </c>
      <c r="H5" s="110" t="str">
        <f>B5</f>
        <v>FY2021</v>
      </c>
      <c r="I5" s="111" t="str">
        <f>C5</f>
        <v>FY2022</v>
      </c>
      <c r="J5" s="112" t="s">
        <v>6</v>
      </c>
    </row>
    <row r="6" spans="1:14" x14ac:dyDescent="0.2">
      <c r="A6" s="113" t="s">
        <v>7</v>
      </c>
      <c r="B6" s="114">
        <f>B92+B178+B264+B350+B436+B522+B608+B1038+B1468</f>
        <v>969429.58827005723</v>
      </c>
      <c r="C6" s="115">
        <f t="shared" ref="C6:C14" si="0">C92+C178+C264+C350+C436+C522+C608+C1038+C1468</f>
        <v>1045421.6476825593</v>
      </c>
      <c r="D6" s="116">
        <f>'[22]UnAllocated Costs'!$G$19</f>
        <v>0</v>
      </c>
      <c r="E6" s="114">
        <f t="shared" ref="E6:F6" si="1">E92+E178+E264+E350+E436+E522+E608+E1038+E1468</f>
        <v>293919.99045999994</v>
      </c>
      <c r="F6" s="115">
        <f t="shared" si="1"/>
        <v>321793.75708999997</v>
      </c>
      <c r="G6" s="116">
        <f t="shared" ref="G6:G16" si="2">IFERROR((F6-E6)/E6,0)</f>
        <v>9.483453842787673E-2</v>
      </c>
      <c r="H6" s="114">
        <f t="shared" ref="H6:H15" si="3">B6+E6</f>
        <v>1263349.5787300572</v>
      </c>
      <c r="I6" s="115">
        <f t="shared" ref="I6:I15" si="4">C6+F6</f>
        <v>1367215.4047725592</v>
      </c>
      <c r="J6" s="116">
        <f>IFERROR((I6-H6)/H6,0)</f>
        <v>8.221463622674402E-2</v>
      </c>
    </row>
    <row r="7" spans="1:14" x14ac:dyDescent="0.2">
      <c r="A7" s="117" t="s">
        <v>8</v>
      </c>
      <c r="B7" s="118">
        <f t="shared" ref="B7" si="5">B93+B179+B265+B351+B437+B523+B609+B1039+B1469</f>
        <v>1529.2713399999998</v>
      </c>
      <c r="C7" s="119">
        <f t="shared" si="0"/>
        <v>1588.3508529248129</v>
      </c>
      <c r="D7" s="120">
        <f t="shared" ref="D7:D16" si="6">IFERROR((C7-B7)/B7,0)</f>
        <v>3.8632459380827162E-2</v>
      </c>
      <c r="E7" s="118">
        <f t="shared" ref="E7:F7" si="7">E93+E179+E265+E351+E437+E523+E609+E1039+E1469</f>
        <v>7067.219000000001</v>
      </c>
      <c r="F7" s="119">
        <f t="shared" si="7"/>
        <v>6667.4265400000004</v>
      </c>
      <c r="G7" s="120">
        <f t="shared" si="2"/>
        <v>-5.6569983185748247E-2</v>
      </c>
      <c r="H7" s="118">
        <f t="shared" si="3"/>
        <v>8596.4903400000003</v>
      </c>
      <c r="I7" s="119">
        <f t="shared" si="4"/>
        <v>8255.7773929248142</v>
      </c>
      <c r="J7" s="120">
        <f t="shared" ref="J7:J16" si="8">IFERROR((I7-H7)/H7,0)</f>
        <v>-3.9633959162360448E-2</v>
      </c>
    </row>
    <row r="8" spans="1:14" x14ac:dyDescent="0.2">
      <c r="A8" s="117" t="s">
        <v>9</v>
      </c>
      <c r="B8" s="118">
        <f t="shared" ref="B8" si="9">B94+B180+B266+B352+B438+B524+B610+B1040+B1470</f>
        <v>4910.4893489032074</v>
      </c>
      <c r="C8" s="119">
        <f t="shared" si="0"/>
        <v>4731.6311549699203</v>
      </c>
      <c r="D8" s="120">
        <f t="shared" si="6"/>
        <v>-3.6423700618195283E-2</v>
      </c>
      <c r="E8" s="118">
        <f t="shared" ref="E8:F8" si="10">E94+E180+E266+E352+E438+E524+E610+E1040+E1470</f>
        <v>2679.9798000000001</v>
      </c>
      <c r="F8" s="119">
        <f t="shared" si="10"/>
        <v>2579.8841899999998</v>
      </c>
      <c r="G8" s="120">
        <f t="shared" si="2"/>
        <v>-3.7349389723012202E-2</v>
      </c>
      <c r="H8" s="118">
        <f t="shared" si="3"/>
        <v>7590.4691489032075</v>
      </c>
      <c r="I8" s="119">
        <f t="shared" si="4"/>
        <v>7311.5153449699201</v>
      </c>
      <c r="J8" s="120">
        <f t="shared" si="8"/>
        <v>-3.6750535238470092E-2</v>
      </c>
    </row>
    <row r="9" spans="1:14" x14ac:dyDescent="0.2">
      <c r="A9" s="117" t="s">
        <v>10</v>
      </c>
      <c r="B9" s="118">
        <f t="shared" ref="B9" si="11">B95+B181+B267+B353+B439+B525+B611+B1041+B1471</f>
        <v>207191.2</v>
      </c>
      <c r="C9" s="119">
        <f t="shared" si="0"/>
        <v>191034.69999999998</v>
      </c>
      <c r="D9" s="120">
        <f t="shared" si="6"/>
        <v>-7.7978697936978161E-2</v>
      </c>
      <c r="E9" s="118">
        <f t="shared" ref="E9:F9" si="12">E95+E181+E267+E353+E439+E525+E611+E1041+E1471</f>
        <v>2394.0682900000002</v>
      </c>
      <c r="F9" s="119">
        <f t="shared" si="12"/>
        <v>4521.3481999999995</v>
      </c>
      <c r="G9" s="120">
        <f t="shared" si="2"/>
        <v>0.88856275273584584</v>
      </c>
      <c r="H9" s="118">
        <f t="shared" si="3"/>
        <v>209585.26829000001</v>
      </c>
      <c r="I9" s="119">
        <f t="shared" si="4"/>
        <v>195556.04819999999</v>
      </c>
      <c r="J9" s="120">
        <f t="shared" si="8"/>
        <v>-6.6938006685603471E-2</v>
      </c>
    </row>
    <row r="10" spans="1:14" x14ac:dyDescent="0.2">
      <c r="A10" s="117" t="s">
        <v>11</v>
      </c>
      <c r="B10" s="118">
        <f t="shared" ref="B10" si="13">B96+B182+B268+B354+B440+B526+B612+B1042+B1472</f>
        <v>48454.329708099365</v>
      </c>
      <c r="C10" s="119">
        <f t="shared" si="0"/>
        <v>50870.89626548098</v>
      </c>
      <c r="D10" s="120">
        <f t="shared" si="6"/>
        <v>4.9873077843396001E-2</v>
      </c>
      <c r="E10" s="118">
        <f t="shared" ref="E10:F10" si="14">E96+E182+E268+E354+E440+E526+E612+E1042+E1472</f>
        <v>4715.654050000001</v>
      </c>
      <c r="F10" s="119">
        <f t="shared" si="14"/>
        <v>11785.91711</v>
      </c>
      <c r="G10" s="120">
        <f t="shared" si="2"/>
        <v>1.4993175888294854</v>
      </c>
      <c r="H10" s="118">
        <f t="shared" si="3"/>
        <v>53169.983758099363</v>
      </c>
      <c r="I10" s="119">
        <f t="shared" si="4"/>
        <v>62656.813375480982</v>
      </c>
      <c r="J10" s="120">
        <f t="shared" si="8"/>
        <v>0.17842453480036083</v>
      </c>
    </row>
    <row r="11" spans="1:14" x14ac:dyDescent="0.2">
      <c r="A11" s="117" t="s">
        <v>12</v>
      </c>
      <c r="B11" s="118">
        <f t="shared" ref="B11" si="15">B97+B183+B269+B355+B441+B527+B613+B1043+B1473</f>
        <v>4124.4361399999998</v>
      </c>
      <c r="C11" s="119">
        <f t="shared" si="0"/>
        <v>3913.5312400000003</v>
      </c>
      <c r="D11" s="120">
        <f t="shared" si="6"/>
        <v>-5.1135450481238277E-2</v>
      </c>
      <c r="E11" s="118">
        <f t="shared" ref="E11:F11" si="16">E97+E183+E269+E355+E441+E527+E613+E1043+E1473</f>
        <v>360.88174999999995</v>
      </c>
      <c r="F11" s="119">
        <f t="shared" si="16"/>
        <v>616.08556999999996</v>
      </c>
      <c r="G11" s="120">
        <f t="shared" si="2"/>
        <v>0.70716743088283085</v>
      </c>
      <c r="H11" s="118">
        <f t="shared" si="3"/>
        <v>4485.3178899999994</v>
      </c>
      <c r="I11" s="119">
        <f t="shared" si="4"/>
        <v>4529.6168100000004</v>
      </c>
      <c r="J11" s="120">
        <f t="shared" si="8"/>
        <v>9.8764281788734261E-3</v>
      </c>
    </row>
    <row r="12" spans="1:14" x14ac:dyDescent="0.2">
      <c r="A12" s="117" t="s">
        <v>13</v>
      </c>
      <c r="B12" s="118">
        <f t="shared" ref="B12" si="17">B98+B184+B270+B356+B442+B528+B614+B1044+B1474</f>
        <v>36135.468240000002</v>
      </c>
      <c r="C12" s="119">
        <f t="shared" si="0"/>
        <v>34547.222139999998</v>
      </c>
      <c r="D12" s="120">
        <f t="shared" si="6"/>
        <v>-4.3952553470495828E-2</v>
      </c>
      <c r="E12" s="118">
        <f t="shared" ref="E12:F12" si="18">E98+E184+E270+E356+E442+E528+E614+E1044+E1474</f>
        <v>7327.1143799999991</v>
      </c>
      <c r="F12" s="119">
        <f t="shared" si="18"/>
        <v>9324.2598300000009</v>
      </c>
      <c r="G12" s="120">
        <f t="shared" si="2"/>
        <v>0.27256916521617097</v>
      </c>
      <c r="H12" s="118">
        <f t="shared" si="3"/>
        <v>43462.582620000001</v>
      </c>
      <c r="I12" s="119">
        <f t="shared" si="4"/>
        <v>43871.481970000001</v>
      </c>
      <c r="J12" s="120">
        <f t="shared" si="8"/>
        <v>9.4080776003365729E-3</v>
      </c>
    </row>
    <row r="13" spans="1:14" x14ac:dyDescent="0.2">
      <c r="A13" s="117" t="s">
        <v>14</v>
      </c>
      <c r="B13" s="118">
        <f t="shared" ref="B13" si="19">B99+B185+B271+B357+B443+B529+B615+B1045+B1475</f>
        <v>167971.16171356136</v>
      </c>
      <c r="C13" s="119">
        <f t="shared" si="0"/>
        <v>161301.83783542257</v>
      </c>
      <c r="D13" s="120">
        <f t="shared" si="6"/>
        <v>-3.9705172067047358E-2</v>
      </c>
      <c r="E13" s="118">
        <f t="shared" ref="E13:F13" si="20">E99+E185+E271+E357+E443+E529+E615+E1045+E1475</f>
        <v>78048.937009999994</v>
      </c>
      <c r="F13" s="119">
        <f t="shared" si="20"/>
        <v>73742.989130000002</v>
      </c>
      <c r="G13" s="120">
        <f t="shared" si="2"/>
        <v>-5.5169846572648312E-2</v>
      </c>
      <c r="H13" s="118">
        <f t="shared" si="3"/>
        <v>246020.09872356136</v>
      </c>
      <c r="I13" s="119">
        <f t="shared" si="4"/>
        <v>235044.82696542257</v>
      </c>
      <c r="J13" s="120">
        <f t="shared" si="8"/>
        <v>-4.4611281009488031E-2</v>
      </c>
    </row>
    <row r="14" spans="1:14" ht="16" thickBot="1" x14ac:dyDescent="0.25">
      <c r="A14" s="121" t="s">
        <v>15</v>
      </c>
      <c r="B14" s="122">
        <f t="shared" ref="B14" si="21">B100+B186+B272+B358+B444+B530+B616+B1046+B1476</f>
        <v>32690.482663082512</v>
      </c>
      <c r="C14" s="123">
        <f t="shared" si="0"/>
        <v>34377.943170185121</v>
      </c>
      <c r="D14" s="124">
        <f t="shared" si="6"/>
        <v>5.1619320659595666E-2</v>
      </c>
      <c r="E14" s="122">
        <f t="shared" ref="E14:F14" si="22">E100+E186+E272+E358+E444+E530+E616+E1046+E1476</f>
        <v>18022.775450000001</v>
      </c>
      <c r="F14" s="123">
        <f t="shared" si="22"/>
        <v>20705.258430000002</v>
      </c>
      <c r="G14" s="124">
        <f t="shared" si="2"/>
        <v>0.14883850644657509</v>
      </c>
      <c r="H14" s="122">
        <f t="shared" si="3"/>
        <v>50713.258113082513</v>
      </c>
      <c r="I14" s="123">
        <f t="shared" si="4"/>
        <v>55083.201600185123</v>
      </c>
      <c r="J14" s="124">
        <f t="shared" si="8"/>
        <v>8.6169645763211067E-2</v>
      </c>
    </row>
    <row r="15" spans="1:14" s="129" customFormat="1" ht="16" thickTop="1" x14ac:dyDescent="0.2">
      <c r="A15" s="125" t="s">
        <v>16</v>
      </c>
      <c r="B15" s="126">
        <f>SUM(B6:B14)</f>
        <v>1472436.4274237035</v>
      </c>
      <c r="C15" s="127">
        <f>SUM(C6:C14)</f>
        <v>1527787.7603415425</v>
      </c>
      <c r="D15" s="128">
        <f t="shared" si="6"/>
        <v>3.759166228635509E-2</v>
      </c>
      <c r="E15" s="126">
        <f>SUM(E6:E14)</f>
        <v>414536.62018999993</v>
      </c>
      <c r="F15" s="127">
        <f>SUM(F6:F14)</f>
        <v>451736.92608999996</v>
      </c>
      <c r="G15" s="128">
        <f t="shared" si="2"/>
        <v>8.9739492455333719E-2</v>
      </c>
      <c r="H15" s="126">
        <f t="shared" si="3"/>
        <v>1886973.0476137034</v>
      </c>
      <c r="I15" s="127">
        <f t="shared" si="4"/>
        <v>1979524.6864315425</v>
      </c>
      <c r="J15" s="128">
        <f t="shared" si="8"/>
        <v>4.9047673963802177E-2</v>
      </c>
    </row>
    <row r="16" spans="1:14" s="134" customFormat="1" ht="16" thickBot="1" x14ac:dyDescent="0.25">
      <c r="A16" s="130" t="s">
        <v>17</v>
      </c>
      <c r="B16" s="131">
        <f>B15/B85</f>
        <v>0.46485343157686726</v>
      </c>
      <c r="C16" s="132">
        <f>C15/C85</f>
        <v>0.46260028340472986</v>
      </c>
      <c r="D16" s="133">
        <f t="shared" si="6"/>
        <v>-4.8470077213247842E-3</v>
      </c>
      <c r="E16" s="131">
        <f>E15/E85</f>
        <v>9.034383046675519E-2</v>
      </c>
      <c r="F16" s="132">
        <f>F15/F85</f>
        <v>8.9500428706245944E-2</v>
      </c>
      <c r="G16" s="133">
        <f t="shared" si="2"/>
        <v>-9.3354660318459952E-3</v>
      </c>
      <c r="H16" s="131">
        <f>H15/H85</f>
        <v>0.24329324773616517</v>
      </c>
      <c r="I16" s="132">
        <f>I15/I85</f>
        <v>0.23707096643791845</v>
      </c>
      <c r="J16" s="133">
        <f t="shared" si="8"/>
        <v>-2.5575232178224553E-2</v>
      </c>
    </row>
    <row r="17" spans="1:10" x14ac:dyDescent="0.2">
      <c r="A17" s="135" t="s">
        <v>18</v>
      </c>
      <c r="B17" s="118">
        <f t="shared" ref="B17:C17" si="23">B103+B189+B275+B361+B447+B533+B619+B1049+B1479</f>
        <v>53415.922561899082</v>
      </c>
      <c r="C17" s="119">
        <f t="shared" si="23"/>
        <v>62345.3</v>
      </c>
      <c r="D17" s="120">
        <f t="shared" ref="D17:D48" si="24">IFERROR((C17-B17)/B17,0)</f>
        <v>0.16716696089547906</v>
      </c>
      <c r="E17" s="118">
        <f t="shared" ref="E17:F17" si="25">E103+E189+E275+E361+E447+E533+E619+E1049+E1479</f>
        <v>319411.25326999999</v>
      </c>
      <c r="F17" s="119">
        <f t="shared" si="25"/>
        <v>336191.78263999999</v>
      </c>
      <c r="G17" s="120">
        <f t="shared" ref="G17:G48" si="26">IFERROR((F17-E17)/E17,0)</f>
        <v>5.2535811428707981E-2</v>
      </c>
      <c r="H17" s="118">
        <f t="shared" ref="H17:I21" si="27">B17+E17</f>
        <v>372827.17583189905</v>
      </c>
      <c r="I17" s="119">
        <f t="shared" si="27"/>
        <v>398537.08263999998</v>
      </c>
      <c r="J17" s="120">
        <f t="shared" ref="J17:J80" si="28">IFERROR((I17-H17)/H17,0)</f>
        <v>6.8959315400584045E-2</v>
      </c>
    </row>
    <row r="18" spans="1:10" x14ac:dyDescent="0.2">
      <c r="A18" s="135" t="s">
        <v>19</v>
      </c>
      <c r="B18" s="118">
        <f t="shared" ref="B18:C18" si="29">B104+B190+B276+B362+B448+B534+B620+B1050+B1480</f>
        <v>46877.427129999996</v>
      </c>
      <c r="C18" s="119">
        <f t="shared" si="29"/>
        <v>51539.121059999998</v>
      </c>
      <c r="D18" s="120">
        <f t="shared" si="24"/>
        <v>9.9444321401689559E-2</v>
      </c>
      <c r="E18" s="118">
        <f t="shared" ref="E18:F18" si="30">E104+E190+E276+E362+E448+E534+E620+E1050+E1480</f>
        <v>381891.9915</v>
      </c>
      <c r="F18" s="119">
        <f t="shared" si="30"/>
        <v>393333.94584</v>
      </c>
      <c r="G18" s="120">
        <f t="shared" si="26"/>
        <v>2.9961231433678799E-2</v>
      </c>
      <c r="H18" s="118">
        <f t="shared" si="27"/>
        <v>428769.41862999997</v>
      </c>
      <c r="I18" s="119">
        <f t="shared" si="27"/>
        <v>444873.06689999998</v>
      </c>
      <c r="J18" s="120">
        <f t="shared" si="28"/>
        <v>3.7557828451138683E-2</v>
      </c>
    </row>
    <row r="19" spans="1:10" x14ac:dyDescent="0.2">
      <c r="A19" s="135" t="s">
        <v>20</v>
      </c>
      <c r="B19" s="118">
        <f t="shared" ref="B19:C19" si="31">B105+B191+B277+B363+B449+B535+B621+B1051+B1481</f>
        <v>797.23917000000006</v>
      </c>
      <c r="C19" s="119">
        <f t="shared" si="31"/>
        <v>463.5</v>
      </c>
      <c r="D19" s="120">
        <f t="shared" si="24"/>
        <v>-0.41861863109410447</v>
      </c>
      <c r="E19" s="118">
        <f t="shared" ref="E19:F19" si="32">E105+E191+E277+E363+E449+E535+E621+E1051+E1481</f>
        <v>12340.50763</v>
      </c>
      <c r="F19" s="119">
        <f t="shared" si="32"/>
        <v>13256.029900000001</v>
      </c>
      <c r="G19" s="120">
        <f t="shared" si="26"/>
        <v>7.4188380044784369E-2</v>
      </c>
      <c r="H19" s="118">
        <f t="shared" si="27"/>
        <v>13137.746800000001</v>
      </c>
      <c r="I19" s="119">
        <f t="shared" si="27"/>
        <v>13719.529900000001</v>
      </c>
      <c r="J19" s="120">
        <f t="shared" si="28"/>
        <v>4.4283324138961223E-2</v>
      </c>
    </row>
    <row r="20" spans="1:10" ht="16" thickBot="1" x14ac:dyDescent="0.25">
      <c r="A20" s="121" t="s">
        <v>21</v>
      </c>
      <c r="B20" s="122">
        <f t="shared" ref="B20:C20" si="33">B106+B192+B278+B364+B450+B536+B622+B1052+B1482</f>
        <v>55105.75563</v>
      </c>
      <c r="C20" s="123">
        <f t="shared" si="33"/>
        <v>55469.854981021927</v>
      </c>
      <c r="D20" s="124">
        <f t="shared" si="24"/>
        <v>6.6072835198308826E-3</v>
      </c>
      <c r="E20" s="122">
        <f t="shared" ref="E20:F20" si="34">E106+E192+E278+E364+E450+E536+E622+E1052+E1482</f>
        <v>33635.395409999997</v>
      </c>
      <c r="F20" s="123">
        <f t="shared" si="34"/>
        <v>28161.069019999999</v>
      </c>
      <c r="G20" s="124">
        <f t="shared" si="26"/>
        <v>-0.16275492894525181</v>
      </c>
      <c r="H20" s="122">
        <f t="shared" si="27"/>
        <v>88741.151039999997</v>
      </c>
      <c r="I20" s="123">
        <f t="shared" si="27"/>
        <v>83630.924001021922</v>
      </c>
      <c r="J20" s="124">
        <f t="shared" si="28"/>
        <v>-5.7585764654716327E-2</v>
      </c>
    </row>
    <row r="21" spans="1:10" s="129" customFormat="1" ht="16" thickTop="1" x14ac:dyDescent="0.2">
      <c r="A21" s="125" t="s">
        <v>22</v>
      </c>
      <c r="B21" s="126">
        <f>SUM(B17:B20)</f>
        <v>156196.34449189907</v>
      </c>
      <c r="C21" s="127">
        <f>SUM(C17:C20)</f>
        <v>169817.77604102192</v>
      </c>
      <c r="D21" s="128">
        <f t="shared" si="24"/>
        <v>8.7207108421345325E-2</v>
      </c>
      <c r="E21" s="126">
        <f>SUM(E17:E20)</f>
        <v>747279.14780999999</v>
      </c>
      <c r="F21" s="127">
        <f>SUM(F17:F20)</f>
        <v>770942.82740000007</v>
      </c>
      <c r="G21" s="128">
        <f t="shared" si="26"/>
        <v>3.1666452435277506E-2</v>
      </c>
      <c r="H21" s="126">
        <f t="shared" si="27"/>
        <v>903475.49230189901</v>
      </c>
      <c r="I21" s="127">
        <f t="shared" si="27"/>
        <v>940760.60344102199</v>
      </c>
      <c r="J21" s="128">
        <f t="shared" si="28"/>
        <v>4.1268536287715978E-2</v>
      </c>
    </row>
    <row r="22" spans="1:10" s="134" customFormat="1" ht="16" thickBot="1" x14ac:dyDescent="0.25">
      <c r="A22" s="130" t="s">
        <v>17</v>
      </c>
      <c r="B22" s="131">
        <f>B21/B85</f>
        <v>4.9311743029791417E-2</v>
      </c>
      <c r="C22" s="132">
        <f>C21/C85</f>
        <v>5.1419283072522991E-2</v>
      </c>
      <c r="D22" s="133">
        <f t="shared" si="24"/>
        <v>4.2739110671028493E-2</v>
      </c>
      <c r="E22" s="131">
        <f>E21/E85</f>
        <v>0.16286151175291644</v>
      </c>
      <c r="F22" s="132">
        <f>F21/F85</f>
        <v>0.15274313339299275</v>
      </c>
      <c r="G22" s="133">
        <f t="shared" si="26"/>
        <v>-6.2128726738547489E-2</v>
      </c>
      <c r="H22" s="131">
        <f>H21/H85</f>
        <v>0.11648787832456554</v>
      </c>
      <c r="I22" s="132">
        <f>I21/I85</f>
        <v>0.11266695837298685</v>
      </c>
      <c r="J22" s="133">
        <f>IFERROR((I22-H22)/H22,0)</f>
        <v>-3.280100905377141E-2</v>
      </c>
    </row>
    <row r="23" spans="1:10" x14ac:dyDescent="0.2">
      <c r="A23" s="135" t="s">
        <v>23</v>
      </c>
      <c r="B23" s="118">
        <f t="shared" ref="B23:C23" si="35">B109+B195+B281+B367+B453+B539+B625+B1055+B1485</f>
        <v>10968.6</v>
      </c>
      <c r="C23" s="119">
        <f t="shared" si="35"/>
        <v>10984.8</v>
      </c>
      <c r="D23" s="120">
        <f t="shared" si="24"/>
        <v>1.4769432744378415E-3</v>
      </c>
      <c r="E23" s="118">
        <f t="shared" ref="E23:F23" si="36">E109+E195+E281+E367+E453+E539+E625+E1055+E1485</f>
        <v>188303.47362999996</v>
      </c>
      <c r="F23" s="119">
        <f t="shared" si="36"/>
        <v>288947.09155999997</v>
      </c>
      <c r="G23" s="120">
        <f t="shared" si="26"/>
        <v>0.53447563122364916</v>
      </c>
      <c r="H23" s="118">
        <f t="shared" ref="H23:I29" si="37">B23+E23</f>
        <v>199272.07362999997</v>
      </c>
      <c r="I23" s="119">
        <f t="shared" si="37"/>
        <v>299931.89155999996</v>
      </c>
      <c r="J23" s="120">
        <f>IFERROR((I23-H23)/H23,0)</f>
        <v>0.50513760456420465</v>
      </c>
    </row>
    <row r="24" spans="1:10" x14ac:dyDescent="0.2">
      <c r="A24" s="135" t="s">
        <v>24</v>
      </c>
      <c r="B24" s="118">
        <f t="shared" ref="B24:C24" si="38">B110+B196+B282+B368+B454+B540+B626+B1056+B1486</f>
        <v>10101.730648620478</v>
      </c>
      <c r="C24" s="119">
        <f t="shared" si="38"/>
        <v>10070.600000000002</v>
      </c>
      <c r="D24" s="120">
        <f t="shared" si="24"/>
        <v>-3.0817143817556706E-3</v>
      </c>
      <c r="E24" s="118">
        <f t="shared" ref="E24:F24" si="39">E110+E196+E282+E368+E454+E540+E626+E1056+E1486</f>
        <v>46482.565520000004</v>
      </c>
      <c r="F24" s="119">
        <f t="shared" si="39"/>
        <v>44005.113890000001</v>
      </c>
      <c r="G24" s="120">
        <f t="shared" si="26"/>
        <v>-5.3298513158315942E-2</v>
      </c>
      <c r="H24" s="118">
        <f t="shared" si="37"/>
        <v>56584.29616862048</v>
      </c>
      <c r="I24" s="119">
        <f t="shared" si="37"/>
        <v>54075.713889999999</v>
      </c>
      <c r="J24" s="120">
        <f t="shared" si="28"/>
        <v>-4.4333542139411569E-2</v>
      </c>
    </row>
    <row r="25" spans="1:10" x14ac:dyDescent="0.2">
      <c r="A25" s="135" t="s">
        <v>25</v>
      </c>
      <c r="B25" s="118">
        <f t="shared" ref="B25:C25" si="40">B111+B197+B283+B369+B455+B541+B627+B1057+B1487</f>
        <v>3314.5741300000004</v>
      </c>
      <c r="C25" s="119">
        <f t="shared" si="40"/>
        <v>3068.6</v>
      </c>
      <c r="D25" s="120">
        <f t="shared" si="24"/>
        <v>-7.4209874437172557E-2</v>
      </c>
      <c r="E25" s="118">
        <f t="shared" ref="E25:F25" si="41">E111+E197+E283+E369+E455+E541+E627+E1057+E1487</f>
        <v>24388.09706</v>
      </c>
      <c r="F25" s="119">
        <f t="shared" si="41"/>
        <v>25041.514330000002</v>
      </c>
      <c r="G25" s="120">
        <f t="shared" si="26"/>
        <v>2.6792466357356777E-2</v>
      </c>
      <c r="H25" s="118">
        <f t="shared" si="37"/>
        <v>27702.671190000001</v>
      </c>
      <c r="I25" s="119">
        <f t="shared" si="37"/>
        <v>28110.11433</v>
      </c>
      <c r="J25" s="120">
        <f t="shared" si="28"/>
        <v>1.4707720320742088E-2</v>
      </c>
    </row>
    <row r="26" spans="1:10" x14ac:dyDescent="0.2">
      <c r="A26" s="135" t="s">
        <v>26</v>
      </c>
      <c r="B26" s="118">
        <f t="shared" ref="B26:C26" si="42">B112+B198+B284+B370+B456+B542+B628+B1058+B1488</f>
        <v>28782.566826225611</v>
      </c>
      <c r="C26" s="119">
        <f t="shared" si="42"/>
        <v>28068.275909941989</v>
      </c>
      <c r="D26" s="120">
        <f t="shared" si="24"/>
        <v>-2.481678998944551E-2</v>
      </c>
      <c r="E26" s="118">
        <f t="shared" ref="E26:F26" si="43">E112+E198+E284+E370+E456+E542+E628+E1058+E1488</f>
        <v>243182.73987000002</v>
      </c>
      <c r="F26" s="119">
        <f t="shared" si="43"/>
        <v>285037.33742</v>
      </c>
      <c r="G26" s="120">
        <f t="shared" si="26"/>
        <v>0.17211171143303383</v>
      </c>
      <c r="H26" s="118">
        <f t="shared" si="37"/>
        <v>271965.30669622566</v>
      </c>
      <c r="I26" s="119">
        <f t="shared" si="37"/>
        <v>313105.61332994199</v>
      </c>
      <c r="J26" s="120">
        <f t="shared" si="28"/>
        <v>0.15127042170738492</v>
      </c>
    </row>
    <row r="27" spans="1:10" x14ac:dyDescent="0.2">
      <c r="A27" s="135" t="s">
        <v>27</v>
      </c>
      <c r="B27" s="118">
        <f t="shared" ref="B27:C27" si="44">B113+B199+B285+B371+B457+B543+B629+B1059+B1489</f>
        <v>8867.4</v>
      </c>
      <c r="C27" s="119">
        <f t="shared" si="44"/>
        <v>7051.9</v>
      </c>
      <c r="D27" s="120">
        <f t="shared" si="24"/>
        <v>-0.20473870582132306</v>
      </c>
      <c r="E27" s="118">
        <f t="shared" ref="E27:F27" si="45">E113+E199+E285+E371+E457+E543+E629+E1059+E1489</f>
        <v>44236.772270000001</v>
      </c>
      <c r="F27" s="119">
        <f t="shared" si="45"/>
        <v>47647.187059999997</v>
      </c>
      <c r="G27" s="120">
        <f t="shared" si="26"/>
        <v>7.7094566691811556E-2</v>
      </c>
      <c r="H27" s="118">
        <f t="shared" si="37"/>
        <v>53104.172270000003</v>
      </c>
      <c r="I27" s="119">
        <f t="shared" si="37"/>
        <v>54699.087059999998</v>
      </c>
      <c r="J27" s="120">
        <f t="shared" si="28"/>
        <v>3.0033700212685664E-2</v>
      </c>
    </row>
    <row r="28" spans="1:10" ht="16" thickBot="1" x14ac:dyDescent="0.25">
      <c r="A28" s="121" t="s">
        <v>28</v>
      </c>
      <c r="B28" s="122">
        <f t="shared" ref="B28:C28" si="46">B114+B200+B286+B372+B458+B544+B630+B1060+B1490</f>
        <v>5088.91342885214</v>
      </c>
      <c r="C28" s="123">
        <f t="shared" si="46"/>
        <v>4564.9746613497664</v>
      </c>
      <c r="D28" s="124">
        <f t="shared" si="24"/>
        <v>-0.10295690324222193</v>
      </c>
      <c r="E28" s="122">
        <f t="shared" ref="E28:F28" si="47">E114+E200+E286+E372+E458+E544+E630+E1060+E1490</f>
        <v>13508.146049999999</v>
      </c>
      <c r="F28" s="123">
        <f t="shared" si="47"/>
        <v>13531.32014</v>
      </c>
      <c r="G28" s="124">
        <f t="shared" si="26"/>
        <v>1.7155640688383315E-3</v>
      </c>
      <c r="H28" s="122">
        <f t="shared" si="37"/>
        <v>18597.059478852141</v>
      </c>
      <c r="I28" s="123">
        <f t="shared" si="37"/>
        <v>18096.294801349766</v>
      </c>
      <c r="J28" s="124">
        <f t="shared" si="28"/>
        <v>-2.692708909555434E-2</v>
      </c>
    </row>
    <row r="29" spans="1:10" s="129" customFormat="1" ht="16" thickTop="1" x14ac:dyDescent="0.2">
      <c r="A29" s="125" t="s">
        <v>29</v>
      </c>
      <c r="B29" s="126">
        <f>SUM(B23:B28)</f>
        <v>67123.785033698237</v>
      </c>
      <c r="C29" s="127">
        <f>SUM(C23:C28)</f>
        <v>63809.150571291757</v>
      </c>
      <c r="D29" s="128">
        <f t="shared" si="24"/>
        <v>-4.9380923032609533E-2</v>
      </c>
      <c r="E29" s="126">
        <f>SUM(E23:E28)</f>
        <v>560101.7943999999</v>
      </c>
      <c r="F29" s="127">
        <f>SUM(F23:F28)</f>
        <v>704209.56439999992</v>
      </c>
      <c r="G29" s="128">
        <f t="shared" si="26"/>
        <v>0.25728853476424435</v>
      </c>
      <c r="H29" s="126">
        <f t="shared" si="37"/>
        <v>627225.57943369809</v>
      </c>
      <c r="I29" s="127">
        <f t="shared" si="37"/>
        <v>768018.71497129172</v>
      </c>
      <c r="J29" s="128">
        <f t="shared" si="28"/>
        <v>0.22446969663563665</v>
      </c>
    </row>
    <row r="30" spans="1:10" s="134" customFormat="1" ht="16" thickBot="1" x14ac:dyDescent="0.25">
      <c r="A30" s="130" t="s">
        <v>17</v>
      </c>
      <c r="B30" s="131">
        <f>B29/B85</f>
        <v>2.1191218331875591E-2</v>
      </c>
      <c r="C30" s="132">
        <f>C29/C85</f>
        <v>1.9320832319991727E-2</v>
      </c>
      <c r="D30" s="133">
        <f t="shared" si="24"/>
        <v>-8.8262316143968469E-2</v>
      </c>
      <c r="E30" s="131">
        <f>E29/E85</f>
        <v>0.12206820602292268</v>
      </c>
      <c r="F30" s="132">
        <f>F29/F85</f>
        <v>0.13952159824163182</v>
      </c>
      <c r="G30" s="133">
        <f t="shared" si="26"/>
        <v>0.14298065636707766</v>
      </c>
      <c r="H30" s="131">
        <f>H29/H85</f>
        <v>8.0870126087175739E-2</v>
      </c>
      <c r="I30" s="132">
        <f>I29/I85</f>
        <v>9.197912016387931E-2</v>
      </c>
      <c r="J30" s="133">
        <f t="shared" si="28"/>
        <v>0.13736832887744463</v>
      </c>
    </row>
    <row r="31" spans="1:10" x14ac:dyDescent="0.2">
      <c r="A31" s="135" t="s">
        <v>30</v>
      </c>
      <c r="B31" s="118">
        <f t="shared" ref="B31:C31" si="48">B117+B203+B289+B375+B461+B547+B633+B1063+B1493</f>
        <v>129698.762222048</v>
      </c>
      <c r="C31" s="119">
        <f t="shared" si="48"/>
        <v>150996.26096482578</v>
      </c>
      <c r="D31" s="120">
        <f t="shared" si="24"/>
        <v>0.16420741707862913</v>
      </c>
      <c r="E31" s="118">
        <f t="shared" ref="E31:F31" si="49">E117+E203+E289+E375+E461+E547+E633+E1063+E1493</f>
        <v>28885.349660000003</v>
      </c>
      <c r="F31" s="119">
        <f t="shared" si="49"/>
        <v>25927.57692</v>
      </c>
      <c r="G31" s="120">
        <f t="shared" si="26"/>
        <v>-0.10239698583589878</v>
      </c>
      <c r="H31" s="118">
        <f t="shared" ref="H31:I36" si="50">B31+E31</f>
        <v>158584.11188204799</v>
      </c>
      <c r="I31" s="119">
        <f t="shared" si="50"/>
        <v>176923.83788482577</v>
      </c>
      <c r="J31" s="120">
        <f t="shared" si="28"/>
        <v>0.11564667976586797</v>
      </c>
    </row>
    <row r="32" spans="1:10" x14ac:dyDescent="0.2">
      <c r="A32" s="135" t="s">
        <v>31</v>
      </c>
      <c r="B32" s="118">
        <f t="shared" ref="B32:C32" si="51">B118+B204+B290+B376+B462+B548+B634+B1064+B1494</f>
        <v>99078.019408177774</v>
      </c>
      <c r="C32" s="119">
        <f t="shared" si="51"/>
        <v>110804.26121112001</v>
      </c>
      <c r="D32" s="120">
        <f t="shared" si="24"/>
        <v>0.11835361539306641</v>
      </c>
      <c r="E32" s="118">
        <f t="shared" ref="E32:F32" si="52">E118+E204+E290+E376+E462+E548+E634+E1064+E1494</f>
        <v>15593.161980000003</v>
      </c>
      <c r="F32" s="119">
        <f t="shared" si="52"/>
        <v>8082.1463199999998</v>
      </c>
      <c r="G32" s="120">
        <f t="shared" si="26"/>
        <v>-0.48168650268840479</v>
      </c>
      <c r="H32" s="118">
        <f t="shared" si="50"/>
        <v>114671.18138817778</v>
      </c>
      <c r="I32" s="119">
        <f t="shared" si="50"/>
        <v>118886.40753112001</v>
      </c>
      <c r="J32" s="120">
        <f t="shared" si="28"/>
        <v>3.675924580102749E-2</v>
      </c>
    </row>
    <row r="33" spans="1:12" x14ac:dyDescent="0.2">
      <c r="A33" s="135" t="s">
        <v>32</v>
      </c>
      <c r="B33" s="118">
        <f t="shared" ref="B33:C33" si="53">B119+B205+B291+B377+B463+B549+B635+B1065+B1495</f>
        <v>3647.4427000000005</v>
      </c>
      <c r="C33" s="119">
        <f t="shared" si="53"/>
        <v>3454.6508999999996</v>
      </c>
      <c r="D33" s="120">
        <f t="shared" si="24"/>
        <v>-5.2856704232804218E-2</v>
      </c>
      <c r="E33" s="118">
        <f t="shared" ref="E33:F33" si="54">E119+E205+E291+E377+E463+E549+E635+E1065+E1495</f>
        <v>675.22578999999996</v>
      </c>
      <c r="F33" s="119">
        <f t="shared" si="54"/>
        <v>939.87510999999995</v>
      </c>
      <c r="G33" s="120">
        <f t="shared" si="26"/>
        <v>0.39194196062919934</v>
      </c>
      <c r="H33" s="118">
        <f t="shared" si="50"/>
        <v>4322.66849</v>
      </c>
      <c r="I33" s="119">
        <f t="shared" si="50"/>
        <v>4394.5260099999996</v>
      </c>
      <c r="J33" s="120">
        <f t="shared" si="28"/>
        <v>1.6623416800579025E-2</v>
      </c>
    </row>
    <row r="34" spans="1:12" x14ac:dyDescent="0.2">
      <c r="A34" s="135" t="s">
        <v>33</v>
      </c>
      <c r="B34" s="118">
        <f t="shared" ref="B34:C34" si="55">B120+B206+B292+B378+B464+B550+B636+B1066+B1496</f>
        <v>63927.3</v>
      </c>
      <c r="C34" s="119">
        <f t="shared" si="55"/>
        <v>63765.5</v>
      </c>
      <c r="D34" s="120">
        <f t="shared" si="24"/>
        <v>-2.5310000578782914E-3</v>
      </c>
      <c r="E34" s="118">
        <f t="shared" ref="E34:F34" si="56">E120+E206+E292+E378+E464+E550+E636+E1066+E1496</f>
        <v>1020689.7</v>
      </c>
      <c r="F34" s="119">
        <f t="shared" si="56"/>
        <v>1073868.4000000001</v>
      </c>
      <c r="G34" s="120">
        <f t="shared" si="26"/>
        <v>5.21007510901699E-2</v>
      </c>
      <c r="H34" s="118">
        <f t="shared" si="50"/>
        <v>1084617</v>
      </c>
      <c r="I34" s="119">
        <f t="shared" si="50"/>
        <v>1137633.9000000001</v>
      </c>
      <c r="J34" s="120">
        <f t="shared" si="28"/>
        <v>4.8880756986106742E-2</v>
      </c>
    </row>
    <row r="35" spans="1:12" ht="16" thickBot="1" x14ac:dyDescent="0.25">
      <c r="A35" s="121" t="s">
        <v>34</v>
      </c>
      <c r="B35" s="122">
        <f t="shared" ref="B35:C35" si="57">B121+B207+B293+B379+B465+B551+B637+B1067+B1497</f>
        <v>26604.627887731793</v>
      </c>
      <c r="C35" s="123">
        <f t="shared" si="57"/>
        <v>30956.662273456368</v>
      </c>
      <c r="D35" s="124">
        <f t="shared" si="24"/>
        <v>0.1635818551602983</v>
      </c>
      <c r="E35" s="122">
        <f t="shared" ref="E35:F35" si="58">E121+E207+E293+E379+E465+E551+E637+E1067+E1497</f>
        <v>84891.20289</v>
      </c>
      <c r="F35" s="123">
        <f t="shared" si="58"/>
        <v>39858.625509999998</v>
      </c>
      <c r="G35" s="124">
        <f t="shared" si="26"/>
        <v>-0.53047401670526617</v>
      </c>
      <c r="H35" s="122">
        <f t="shared" si="50"/>
        <v>111495.8307777318</v>
      </c>
      <c r="I35" s="123">
        <f t="shared" si="50"/>
        <v>70815.28778345637</v>
      </c>
      <c r="J35" s="124">
        <f t="shared" si="28"/>
        <v>-0.36486156218139271</v>
      </c>
    </row>
    <row r="36" spans="1:12" s="129" customFormat="1" ht="16" thickTop="1" x14ac:dyDescent="0.2">
      <c r="A36" s="125" t="s">
        <v>35</v>
      </c>
      <c r="B36" s="126">
        <f>SUM(B31:B35)</f>
        <v>322956.15221795754</v>
      </c>
      <c r="C36" s="127">
        <f>SUM(C31:C35)</f>
        <v>359977.33534940216</v>
      </c>
      <c r="D36" s="128">
        <f t="shared" si="24"/>
        <v>0.11463222755533593</v>
      </c>
      <c r="E36" s="126">
        <f>SUM(E31:E35)</f>
        <v>1150734.64032</v>
      </c>
      <c r="F36" s="127">
        <f>SUM(F31:F35)</f>
        <v>1148676.6238600002</v>
      </c>
      <c r="G36" s="128">
        <f t="shared" si="26"/>
        <v>-1.7884370452492322E-3</v>
      </c>
      <c r="H36" s="126">
        <f t="shared" si="50"/>
        <v>1473690.7925379574</v>
      </c>
      <c r="I36" s="127">
        <f t="shared" si="50"/>
        <v>1508653.9592094023</v>
      </c>
      <c r="J36" s="128">
        <f t="shared" si="28"/>
        <v>2.372489999155936E-2</v>
      </c>
    </row>
    <row r="37" spans="1:12" s="134" customFormat="1" ht="16" thickBot="1" x14ac:dyDescent="0.25">
      <c r="A37" s="130" t="s">
        <v>17</v>
      </c>
      <c r="B37" s="131">
        <f>B36/B85</f>
        <v>0.10195840907716046</v>
      </c>
      <c r="C37" s="132">
        <f>C36/C85</f>
        <v>0.10899787370641424</v>
      </c>
      <c r="D37" s="133">
        <f t="shared" si="24"/>
        <v>6.904251148060217E-2</v>
      </c>
      <c r="E37" s="131">
        <f>E36/E85</f>
        <v>0.25079032875224011</v>
      </c>
      <c r="F37" s="132">
        <f>F36/F85</f>
        <v>0.22758168381353638</v>
      </c>
      <c r="G37" s="133">
        <f t="shared" si="26"/>
        <v>-9.254202526139646E-2</v>
      </c>
      <c r="H37" s="131">
        <f>H36/H85</f>
        <v>0.19000749349804286</v>
      </c>
      <c r="I37" s="132">
        <f>I36/I85</f>
        <v>0.1806787531278074</v>
      </c>
      <c r="J37" s="133">
        <f t="shared" si="28"/>
        <v>-4.9096697180164343E-2</v>
      </c>
    </row>
    <row r="38" spans="1:12" x14ac:dyDescent="0.2">
      <c r="A38" s="135" t="s">
        <v>36</v>
      </c>
      <c r="B38" s="118">
        <f t="shared" ref="B38:C38" si="59">B124+B210+B296+B382+B468+B554+B640+B1070+B1500</f>
        <v>12446.415694704812</v>
      </c>
      <c r="C38" s="119">
        <f t="shared" si="59"/>
        <v>11934.595394287238</v>
      </c>
      <c r="D38" s="120">
        <f t="shared" si="24"/>
        <v>-4.1121903122303884E-2</v>
      </c>
      <c r="E38" s="118">
        <f t="shared" ref="E38:F38" si="60">E124+E210+E296+E382+E468+E554+E640+E1070+E1500</f>
        <v>36658.765889999995</v>
      </c>
      <c r="F38" s="119">
        <f t="shared" si="60"/>
        <v>47422.396439999997</v>
      </c>
      <c r="G38" s="120">
        <f t="shared" si="26"/>
        <v>0.29361682775404535</v>
      </c>
      <c r="H38" s="118">
        <f t="shared" ref="H38:I45" si="61">B38+E38</f>
        <v>49105.181584704806</v>
      </c>
      <c r="I38" s="119">
        <f t="shared" si="61"/>
        <v>59356.991834287233</v>
      </c>
      <c r="J38" s="120">
        <f t="shared" si="28"/>
        <v>0.20877247407991753</v>
      </c>
    </row>
    <row r="39" spans="1:12" x14ac:dyDescent="0.2">
      <c r="A39" s="135" t="s">
        <v>37</v>
      </c>
      <c r="B39" s="118">
        <f t="shared" ref="B39:C39" si="62">B125+B211+B297+B383+B469+B555+B641+B1071+B1501</f>
        <v>8845.5855251045723</v>
      </c>
      <c r="C39" s="119">
        <f t="shared" si="62"/>
        <v>2841.1395671214664</v>
      </c>
      <c r="D39" s="120">
        <f t="shared" si="24"/>
        <v>-0.67880706607176478</v>
      </c>
      <c r="E39" s="118">
        <f t="shared" ref="E39:F39" si="63">E125+E211+E297+E383+E469+E555+E641+E1071+E1501</f>
        <v>56611.640670000001</v>
      </c>
      <c r="F39" s="119">
        <f t="shared" si="63"/>
        <v>59348.423240000004</v>
      </c>
      <c r="G39" s="120">
        <f t="shared" si="26"/>
        <v>4.8343106428468098E-2</v>
      </c>
      <c r="H39" s="118">
        <f t="shared" si="61"/>
        <v>65457.226195104573</v>
      </c>
      <c r="I39" s="119">
        <f t="shared" si="61"/>
        <v>62189.562807121467</v>
      </c>
      <c r="J39" s="120">
        <f t="shared" si="28"/>
        <v>-4.9920590558533151E-2</v>
      </c>
    </row>
    <row r="40" spans="1:12" x14ac:dyDescent="0.2">
      <c r="A40" s="135" t="s">
        <v>38</v>
      </c>
      <c r="B40" s="118">
        <f t="shared" ref="B40:C40" si="64">B126+B212+B298+B384+B470+B556+B642+B1072+B1502</f>
        <v>15945.470310677272</v>
      </c>
      <c r="C40" s="119">
        <f t="shared" si="64"/>
        <v>16312.106189973196</v>
      </c>
      <c r="D40" s="120">
        <f t="shared" si="24"/>
        <v>2.2993105386827001E-2</v>
      </c>
      <c r="E40" s="118">
        <f t="shared" ref="E40:F40" si="65">E126+E212+E298+E384+E470+E556+E642+E1072+E1502</f>
        <v>9354.1786599999978</v>
      </c>
      <c r="F40" s="119">
        <f t="shared" si="65"/>
        <v>9127.3080800000007</v>
      </c>
      <c r="G40" s="120">
        <f t="shared" si="26"/>
        <v>-2.4253393937207216E-2</v>
      </c>
      <c r="H40" s="118">
        <f t="shared" si="61"/>
        <v>25299.64897067727</v>
      </c>
      <c r="I40" s="119">
        <f t="shared" si="61"/>
        <v>25439.414269973196</v>
      </c>
      <c r="J40" s="120">
        <f t="shared" si="28"/>
        <v>5.5243967794935383E-3</v>
      </c>
    </row>
    <row r="41" spans="1:12" x14ac:dyDescent="0.2">
      <c r="A41" s="135" t="s">
        <v>39</v>
      </c>
      <c r="B41" s="118">
        <f t="shared" ref="B41:C41" si="66">B127+B213+B299+B385+B471+B557+B643+B1073+B1503</f>
        <v>12992.856391143101</v>
      </c>
      <c r="C41" s="119">
        <f t="shared" si="66"/>
        <v>12762.847907970239</v>
      </c>
      <c r="D41" s="120">
        <f t="shared" si="24"/>
        <v>-1.77026880193683E-2</v>
      </c>
      <c r="E41" s="118">
        <f t="shared" ref="E41:F41" si="67">E127+E213+E299+E385+E471+E557+E643+E1073+E1503</f>
        <v>14599.91207</v>
      </c>
      <c r="F41" s="119">
        <f t="shared" si="67"/>
        <v>16138.47193</v>
      </c>
      <c r="G41" s="120">
        <f t="shared" si="26"/>
        <v>0.10538144699935849</v>
      </c>
      <c r="H41" s="118">
        <f t="shared" si="61"/>
        <v>27592.768461143103</v>
      </c>
      <c r="I41" s="119">
        <f t="shared" si="61"/>
        <v>28901.319837970237</v>
      </c>
      <c r="J41" s="120">
        <f t="shared" si="28"/>
        <v>4.7423707362669029E-2</v>
      </c>
    </row>
    <row r="42" spans="1:12" x14ac:dyDescent="0.2">
      <c r="A42" s="135" t="s">
        <v>40</v>
      </c>
      <c r="B42" s="118">
        <f t="shared" ref="B42:C42" si="68">B128+B214+B300+B386+B472+B558+B644+B1074+B1504</f>
        <v>289316.46584999998</v>
      </c>
      <c r="C42" s="119">
        <f t="shared" si="68"/>
        <v>315635.37049</v>
      </c>
      <c r="D42" s="120">
        <f t="shared" si="24"/>
        <v>9.0969259432490832E-2</v>
      </c>
      <c r="E42" s="118">
        <f t="shared" ref="E42:F42" si="69">E128+E214+E300+E386+E472+E558+E644+E1074+E1504</f>
        <v>500746.05530999997</v>
      </c>
      <c r="F42" s="119">
        <f t="shared" si="69"/>
        <v>604823.25222999998</v>
      </c>
      <c r="G42" s="120">
        <f t="shared" si="26"/>
        <v>0.20784426720160243</v>
      </c>
      <c r="H42" s="118">
        <f t="shared" si="61"/>
        <v>790062.52116</v>
      </c>
      <c r="I42" s="119">
        <f t="shared" si="61"/>
        <v>920458.62271999998</v>
      </c>
      <c r="J42" s="120">
        <f t="shared" si="28"/>
        <v>0.16504529460345421</v>
      </c>
      <c r="L42" s="136"/>
    </row>
    <row r="43" spans="1:12" x14ac:dyDescent="0.2">
      <c r="A43" s="135" t="s">
        <v>41</v>
      </c>
      <c r="B43" s="118">
        <f t="shared" ref="B43:C43" si="70">B129+B215+B301+B387+B473+B559+B645+B1075+B1505</f>
        <v>12811.023569999999</v>
      </c>
      <c r="C43" s="119">
        <f t="shared" si="70"/>
        <v>14049.921719999997</v>
      </c>
      <c r="D43" s="120">
        <f t="shared" si="24"/>
        <v>9.6705633490610871E-2</v>
      </c>
      <c r="E43" s="118">
        <f t="shared" ref="E43:F43" si="71">E129+E215+E301+E387+E473+E559+E645+E1075+E1505</f>
        <v>160637.6158</v>
      </c>
      <c r="F43" s="119">
        <f t="shared" si="71"/>
        <v>196438.41665</v>
      </c>
      <c r="G43" s="120">
        <f t="shared" si="26"/>
        <v>0.22286685887179358</v>
      </c>
      <c r="H43" s="118">
        <f t="shared" si="61"/>
        <v>173448.63936999999</v>
      </c>
      <c r="I43" s="119">
        <f t="shared" si="61"/>
        <v>210488.33836999998</v>
      </c>
      <c r="J43" s="120">
        <f t="shared" si="28"/>
        <v>0.21354851288851592</v>
      </c>
    </row>
    <row r="44" spans="1:12" ht="16" thickBot="1" x14ac:dyDescent="0.25">
      <c r="A44" s="121" t="s">
        <v>42</v>
      </c>
      <c r="B44" s="122">
        <f t="shared" ref="B44:C44" si="72">B130+B216+B302+B388+B474+B560+B646+B1076+B1506</f>
        <v>26329.439230359862</v>
      </c>
      <c r="C44" s="123">
        <f t="shared" si="72"/>
        <v>27569.230041782968</v>
      </c>
      <c r="D44" s="124">
        <f t="shared" si="24"/>
        <v>4.7087626917383524E-2</v>
      </c>
      <c r="E44" s="122">
        <f t="shared" ref="E44:F44" si="73">E130+E216+E302+E388+E474+E560+E646+E1076+E1506</f>
        <v>8359.7736800000002</v>
      </c>
      <c r="F44" s="123">
        <f t="shared" si="73"/>
        <v>10844.169010000001</v>
      </c>
      <c r="G44" s="124">
        <f t="shared" si="26"/>
        <v>0.29718452019146063</v>
      </c>
      <c r="H44" s="122">
        <f t="shared" si="61"/>
        <v>34689.212910359864</v>
      </c>
      <c r="I44" s="123">
        <f t="shared" si="61"/>
        <v>38413.399051782966</v>
      </c>
      <c r="J44" s="124">
        <f t="shared" si="28"/>
        <v>0.10735862330018107</v>
      </c>
    </row>
    <row r="45" spans="1:12" s="129" customFormat="1" ht="16" thickTop="1" x14ac:dyDescent="0.2">
      <c r="A45" s="125" t="s">
        <v>43</v>
      </c>
      <c r="B45" s="126">
        <f>SUM(B38:B44)</f>
        <v>378687.25657198962</v>
      </c>
      <c r="C45" s="127">
        <f>SUM(C38:C44)</f>
        <v>401105.21131113509</v>
      </c>
      <c r="D45" s="128">
        <f t="shared" si="24"/>
        <v>5.9199126324135355E-2</v>
      </c>
      <c r="E45" s="126">
        <f>SUM(E38:E44)</f>
        <v>786967.94207999995</v>
      </c>
      <c r="F45" s="127">
        <f>SUM(F38:F44)</f>
        <v>944142.43758000003</v>
      </c>
      <c r="G45" s="128">
        <f t="shared" si="26"/>
        <v>0.19972159867729702</v>
      </c>
      <c r="H45" s="126">
        <f t="shared" si="61"/>
        <v>1165655.1986519895</v>
      </c>
      <c r="I45" s="127">
        <f t="shared" si="61"/>
        <v>1345247.6488911351</v>
      </c>
      <c r="J45" s="128">
        <f t="shared" si="28"/>
        <v>0.15406996035091131</v>
      </c>
    </row>
    <row r="46" spans="1:12" s="134" customFormat="1" ht="16" thickBot="1" x14ac:dyDescent="0.25">
      <c r="A46" s="130" t="s">
        <v>17</v>
      </c>
      <c r="B46" s="131">
        <f>B45/B85</f>
        <v>0.11955291748651092</v>
      </c>
      <c r="C46" s="132">
        <f>C45/C85</f>
        <v>0.12145102169568663</v>
      </c>
      <c r="D46" s="133">
        <f t="shared" si="24"/>
        <v>1.5876686651246835E-2</v>
      </c>
      <c r="E46" s="131">
        <f>E45/E85</f>
        <v>0.17151126071674827</v>
      </c>
      <c r="F46" s="132">
        <f>F45/F85</f>
        <v>0.18705832541645004</v>
      </c>
      <c r="G46" s="133">
        <f t="shared" si="26"/>
        <v>9.0647486554120929E-2</v>
      </c>
      <c r="H46" s="131">
        <f>H45/H85</f>
        <v>0.15029151549314784</v>
      </c>
      <c r="I46" s="132">
        <f>I45/I85</f>
        <v>0.16110895833073416</v>
      </c>
      <c r="J46" s="133">
        <f t="shared" si="28"/>
        <v>7.1976404004519531E-2</v>
      </c>
    </row>
    <row r="47" spans="1:12" x14ac:dyDescent="0.2">
      <c r="A47" s="135" t="s">
        <v>44</v>
      </c>
      <c r="B47" s="118">
        <f t="shared" ref="B47:C47" si="74">B133+B219+B305+B391+B477+B563+B649+B1079+B1509</f>
        <v>60673.484590388151</v>
      </c>
      <c r="C47" s="119">
        <f t="shared" si="74"/>
        <v>65501.281151116789</v>
      </c>
      <c r="D47" s="120">
        <f t="shared" si="24"/>
        <v>7.9570121830343246E-2</v>
      </c>
      <c r="E47" s="118">
        <f t="shared" ref="E47:F47" si="75">E133+E219+E305+E391+E477+E563+E649+E1079+E1509</f>
        <v>20154.33855</v>
      </c>
      <c r="F47" s="119">
        <f t="shared" si="75"/>
        <v>19663.82403</v>
      </c>
      <c r="G47" s="120">
        <f t="shared" si="26"/>
        <v>-2.4337912096847287E-2</v>
      </c>
      <c r="H47" s="118">
        <f t="shared" ref="H47:I52" si="76">B47+E47</f>
        <v>80827.823140388151</v>
      </c>
      <c r="I47" s="119">
        <f t="shared" si="76"/>
        <v>85165.105181116785</v>
      </c>
      <c r="J47" s="120">
        <f t="shared" si="28"/>
        <v>5.366075532178196E-2</v>
      </c>
    </row>
    <row r="48" spans="1:12" x14ac:dyDescent="0.2">
      <c r="A48" s="135" t="s">
        <v>45</v>
      </c>
      <c r="B48" s="118">
        <f t="shared" ref="B48:C48" si="77">B134+B220+B306+B392+B478+B564+B650+B1080+B1510</f>
        <v>33709.099568850397</v>
      </c>
      <c r="C48" s="119">
        <f t="shared" si="77"/>
        <v>36253.136739193469</v>
      </c>
      <c r="D48" s="120">
        <f t="shared" si="24"/>
        <v>7.5470338955417937E-2</v>
      </c>
      <c r="E48" s="118">
        <f t="shared" ref="E48:F48" si="78">E134+E220+E306+E392+E478+E564+E650+E1080+E1510</f>
        <v>27875.924300000002</v>
      </c>
      <c r="F48" s="119">
        <f t="shared" si="78"/>
        <v>28383.338629999998</v>
      </c>
      <c r="G48" s="120">
        <f t="shared" si="26"/>
        <v>1.8202601088280181E-2</v>
      </c>
      <c r="H48" s="118">
        <f t="shared" si="76"/>
        <v>61585.023868850403</v>
      </c>
      <c r="I48" s="119">
        <f t="shared" si="76"/>
        <v>64636.475369193467</v>
      </c>
      <c r="J48" s="120">
        <f t="shared" si="28"/>
        <v>4.954859653608875E-2</v>
      </c>
    </row>
    <row r="49" spans="1:12" x14ac:dyDescent="0.2">
      <c r="A49" s="135" t="s">
        <v>46</v>
      </c>
      <c r="B49" s="118">
        <f t="shared" ref="B49:C49" si="79">B135+B221+B307+B393+B479+B565+B651+B1081+B1511</f>
        <v>136695.95171812925</v>
      </c>
      <c r="C49" s="119">
        <f t="shared" si="79"/>
        <v>144296.88065755874</v>
      </c>
      <c r="D49" s="120">
        <f t="shared" ref="D49:D80" si="80">IFERROR((C49-B49)/B49,0)</f>
        <v>5.5604638205400632E-2</v>
      </c>
      <c r="E49" s="118">
        <f t="shared" ref="E49:F49" si="81">E135+E221+E307+E393+E479+E565+E651+E1081+E1511</f>
        <v>56693.640579999985</v>
      </c>
      <c r="F49" s="119">
        <f t="shared" si="81"/>
        <v>55120.188900000001</v>
      </c>
      <c r="G49" s="120">
        <f t="shared" ref="G49:G80" si="82">IFERROR((F49-E49)/E49,0)</f>
        <v>-2.7753583363193928E-2</v>
      </c>
      <c r="H49" s="118">
        <f t="shared" si="76"/>
        <v>193389.59229812922</v>
      </c>
      <c r="I49" s="119">
        <f t="shared" si="76"/>
        <v>199417.06955755875</v>
      </c>
      <c r="J49" s="120">
        <f t="shared" si="28"/>
        <v>3.11675369279313E-2</v>
      </c>
    </row>
    <row r="50" spans="1:12" x14ac:dyDescent="0.2">
      <c r="A50" s="135" t="s">
        <v>47</v>
      </c>
      <c r="B50" s="118">
        <f t="shared" ref="B50:C50" si="83">B136+B222+B308+B394+B480+B566+B652+B1082+B1512</f>
        <v>1055</v>
      </c>
      <c r="C50" s="119">
        <f t="shared" si="83"/>
        <v>915.7</v>
      </c>
      <c r="D50" s="120">
        <f t="shared" si="80"/>
        <v>-0.13203791469194309</v>
      </c>
      <c r="E50" s="118">
        <f t="shared" ref="E50:F50" si="84">E136+E222+E308+E394+E480+E566+E652+E1082+E1512</f>
        <v>301.75774999999999</v>
      </c>
      <c r="F50" s="119">
        <f t="shared" si="84"/>
        <v>718.25031000000013</v>
      </c>
      <c r="G50" s="120">
        <f t="shared" si="82"/>
        <v>1.3802215850297139</v>
      </c>
      <c r="H50" s="118">
        <f t="shared" si="76"/>
        <v>1356.75775</v>
      </c>
      <c r="I50" s="119">
        <f t="shared" si="76"/>
        <v>1633.9503100000002</v>
      </c>
      <c r="J50" s="120">
        <f t="shared" si="28"/>
        <v>0.20430512374077112</v>
      </c>
    </row>
    <row r="51" spans="1:12" ht="16" thickBot="1" x14ac:dyDescent="0.25">
      <c r="A51" s="121" t="s">
        <v>48</v>
      </c>
      <c r="B51" s="122">
        <f t="shared" ref="B51:C51" si="85">B137+B223+B309+B395+B481+B567+B653+B1083+B1513</f>
        <v>61029.088543941762</v>
      </c>
      <c r="C51" s="123">
        <f t="shared" si="85"/>
        <v>60402.232012119799</v>
      </c>
      <c r="D51" s="124">
        <f t="shared" si="80"/>
        <v>-1.0271438534931052E-2</v>
      </c>
      <c r="E51" s="122">
        <f t="shared" ref="E51:F51" si="86">E137+E223+E309+E395+E481+E567+E653+E1083+E1513</f>
        <v>6178.8056100000003</v>
      </c>
      <c r="F51" s="123">
        <f t="shared" si="86"/>
        <v>6781.6557199999997</v>
      </c>
      <c r="G51" s="124">
        <f t="shared" si="82"/>
        <v>9.7567418049910037E-2</v>
      </c>
      <c r="H51" s="122">
        <f t="shared" si="76"/>
        <v>67207.894153941757</v>
      </c>
      <c r="I51" s="123">
        <f t="shared" si="76"/>
        <v>67183.887732119794</v>
      </c>
      <c r="J51" s="124">
        <f t="shared" si="28"/>
        <v>-3.5719645919831544E-4</v>
      </c>
    </row>
    <row r="52" spans="1:12" s="129" customFormat="1" ht="16" thickTop="1" x14ac:dyDescent="0.2">
      <c r="A52" s="125" t="s">
        <v>49</v>
      </c>
      <c r="B52" s="126">
        <f>SUM(B47:B51)</f>
        <v>293162.62442130956</v>
      </c>
      <c r="C52" s="127">
        <f>SUM(C47:C51)</f>
        <v>307369.23055998882</v>
      </c>
      <c r="D52" s="128">
        <f t="shared" si="80"/>
        <v>4.8459813616154132E-2</v>
      </c>
      <c r="E52" s="126">
        <f>SUM(E47:E51)</f>
        <v>111204.46678999998</v>
      </c>
      <c r="F52" s="127">
        <f>SUM(F47:F51)</f>
        <v>110667.25759000001</v>
      </c>
      <c r="G52" s="128">
        <f t="shared" si="82"/>
        <v>-4.8308239363661675E-3</v>
      </c>
      <c r="H52" s="126">
        <f t="shared" si="76"/>
        <v>404367.09121130954</v>
      </c>
      <c r="I52" s="127">
        <f t="shared" si="76"/>
        <v>418036.48814998881</v>
      </c>
      <c r="J52" s="128">
        <f t="shared" si="28"/>
        <v>3.3804424830249299E-2</v>
      </c>
    </row>
    <row r="53" spans="1:12" s="134" customFormat="1" ht="16" thickBot="1" x14ac:dyDescent="0.25">
      <c r="A53" s="130" t="s">
        <v>17</v>
      </c>
      <c r="B53" s="131">
        <f>B52/B85</f>
        <v>9.2552486093249342E-2</v>
      </c>
      <c r="C53" s="132">
        <f>C52/C85</f>
        <v>9.3068616504139098E-2</v>
      </c>
      <c r="D53" s="133">
        <f t="shared" si="80"/>
        <v>5.5766239533505324E-3</v>
      </c>
      <c r="E53" s="131">
        <f>E52/E85</f>
        <v>2.4235826234644504E-2</v>
      </c>
      <c r="F53" s="132">
        <f>F52/F85</f>
        <v>2.1925962714139987E-2</v>
      </c>
      <c r="G53" s="133">
        <f t="shared" si="82"/>
        <v>-9.5307809939758723E-2</v>
      </c>
      <c r="H53" s="131">
        <f>H52/H85</f>
        <v>5.2136294698452788E-2</v>
      </c>
      <c r="I53" s="132">
        <f>I52/I85</f>
        <v>5.00647023658417E-2</v>
      </c>
      <c r="J53" s="133">
        <f t="shared" si="28"/>
        <v>-3.9734168770389537E-2</v>
      </c>
    </row>
    <row r="54" spans="1:12" x14ac:dyDescent="0.2">
      <c r="A54" s="135" t="s">
        <v>50</v>
      </c>
      <c r="B54" s="118">
        <f t="shared" ref="B54:C54" si="87">B140+B226+B312+B398+B484+B570+B656+B1086+B1516</f>
        <v>18852.593199104096</v>
      </c>
      <c r="C54" s="119">
        <f t="shared" si="87"/>
        <v>15932.660473547347</v>
      </c>
      <c r="D54" s="120">
        <f t="shared" si="80"/>
        <v>-0.15488228567386206</v>
      </c>
      <c r="E54" s="118">
        <f t="shared" ref="E54:F54" si="88">E140+E226+E312+E398+E484+E570+E656+E1086+E1516</f>
        <v>5488.6182199999994</v>
      </c>
      <c r="F54" s="119">
        <f t="shared" si="88"/>
        <v>4643.54342</v>
      </c>
      <c r="G54" s="120">
        <f t="shared" si="82"/>
        <v>-0.15396858847289246</v>
      </c>
      <c r="H54" s="118">
        <f t="shared" ref="H54:H67" si="89">B54+E54</f>
        <v>24341.211419104096</v>
      </c>
      <c r="I54" s="119">
        <f t="shared" ref="I54:I67" si="90">C54+F54</f>
        <v>20576.203893547347</v>
      </c>
      <c r="J54" s="120">
        <f t="shared" si="28"/>
        <v>-0.1546762591528949</v>
      </c>
    </row>
    <row r="55" spans="1:12" x14ac:dyDescent="0.2">
      <c r="A55" s="135" t="s">
        <v>51</v>
      </c>
      <c r="B55" s="118">
        <f t="shared" ref="B55:C55" si="91">B141+B227+B313+B399+B485+B571+B657+B1087+B1517</f>
        <v>33808.230649585836</v>
      </c>
      <c r="C55" s="119">
        <f t="shared" si="91"/>
        <v>36345.943988490595</v>
      </c>
      <c r="D55" s="120">
        <f t="shared" si="80"/>
        <v>7.5061997926112928E-2</v>
      </c>
      <c r="E55" s="118">
        <f t="shared" ref="E55:F55" si="92">E141+E227+E313+E399+E485+E571+E657+E1087+E1517</f>
        <v>47525.860130000001</v>
      </c>
      <c r="F55" s="119">
        <f t="shared" si="92"/>
        <v>48226.974219999996</v>
      </c>
      <c r="G55" s="120">
        <f t="shared" si="82"/>
        <v>1.4752265147483939E-2</v>
      </c>
      <c r="H55" s="118">
        <f t="shared" si="89"/>
        <v>81334.090779585837</v>
      </c>
      <c r="I55" s="119">
        <f t="shared" si="90"/>
        <v>84572.918208490591</v>
      </c>
      <c r="J55" s="120">
        <f t="shared" si="28"/>
        <v>3.9821277865906543E-2</v>
      </c>
    </row>
    <row r="56" spans="1:12" x14ac:dyDescent="0.2">
      <c r="A56" s="135" t="s">
        <v>52</v>
      </c>
      <c r="B56" s="118">
        <f t="shared" ref="B56:C56" si="93">B142+B228+B314+B400+B486+B572+B658+B1088+B1518</f>
        <v>71683.636466910291</v>
      </c>
      <c r="C56" s="119">
        <f t="shared" si="93"/>
        <v>63765.256317424428</v>
      </c>
      <c r="D56" s="120">
        <f t="shared" si="80"/>
        <v>-0.11046286906972204</v>
      </c>
      <c r="E56" s="118">
        <f t="shared" ref="E56:F56" si="94">E142+E228+E314+E400+E486+E572+E658+E1088+E1518</f>
        <v>89211.874349999998</v>
      </c>
      <c r="F56" s="119">
        <f t="shared" si="94"/>
        <v>81457.46041</v>
      </c>
      <c r="G56" s="120">
        <f t="shared" si="82"/>
        <v>-8.6921320693000306E-2</v>
      </c>
      <c r="H56" s="118">
        <f>B56+E56</f>
        <v>160895.5108169103</v>
      </c>
      <c r="I56" s="119">
        <f t="shared" si="90"/>
        <v>145222.71672742441</v>
      </c>
      <c r="J56" s="120">
        <f t="shared" si="28"/>
        <v>-9.7409766188695068E-2</v>
      </c>
      <c r="L56" s="136"/>
    </row>
    <row r="57" spans="1:12" x14ac:dyDescent="0.2">
      <c r="A57" s="135" t="s">
        <v>53</v>
      </c>
      <c r="B57" s="118">
        <f t="shared" ref="B57:C57" si="95">B143+B229+B315+B401+B487+B573+B659+B1089+B1519</f>
        <v>14766.919311522301</v>
      </c>
      <c r="C57" s="119">
        <f t="shared" si="95"/>
        <v>15036.007822078327</v>
      </c>
      <c r="D57" s="120">
        <f t="shared" si="80"/>
        <v>1.8222386462561805E-2</v>
      </c>
      <c r="E57" s="118">
        <f t="shared" ref="E57:F57" si="96">E143+E229+E315+E401+E487+E573+E659+E1089+E1519</f>
        <v>13122.538790000001</v>
      </c>
      <c r="F57" s="119">
        <f t="shared" si="96"/>
        <v>9690.9890500000001</v>
      </c>
      <c r="G57" s="120">
        <f t="shared" si="82"/>
        <v>-0.26150044552468799</v>
      </c>
      <c r="H57" s="118">
        <f t="shared" si="89"/>
        <v>27889.458101522301</v>
      </c>
      <c r="I57" s="119">
        <f t="shared" si="90"/>
        <v>24726.996872078329</v>
      </c>
      <c r="J57" s="120">
        <f t="shared" si="28"/>
        <v>-0.11339270981645047</v>
      </c>
    </row>
    <row r="58" spans="1:12" x14ac:dyDescent="0.2">
      <c r="A58" s="135" t="s">
        <v>54</v>
      </c>
      <c r="B58" s="118">
        <f t="shared" ref="B58:C58" si="97">B144+B230+B316+B402+B488+B574+B660+B1090+B1520</f>
        <v>85119.908770000009</v>
      </c>
      <c r="C58" s="119">
        <f t="shared" si="97"/>
        <v>93639.713189999995</v>
      </c>
      <c r="D58" s="120">
        <f t="shared" si="80"/>
        <v>0.10009179454152256</v>
      </c>
      <c r="E58" s="118">
        <f t="shared" ref="E58:F58" si="98">E144+E230+E316+E402+E488+E574+E660+E1090+E1520</f>
        <v>40758.66934</v>
      </c>
      <c r="F58" s="119">
        <f t="shared" si="98"/>
        <v>48796.546849999999</v>
      </c>
      <c r="G58" s="120">
        <f t="shared" si="82"/>
        <v>0.19720657323107788</v>
      </c>
      <c r="H58" s="118">
        <f t="shared" si="89"/>
        <v>125878.57811</v>
      </c>
      <c r="I58" s="119">
        <f t="shared" si="90"/>
        <v>142436.26003999999</v>
      </c>
      <c r="J58" s="120">
        <f t="shared" si="28"/>
        <v>0.13153693168928973</v>
      </c>
    </row>
    <row r="59" spans="1:12" x14ac:dyDescent="0.2">
      <c r="A59" s="135" t="s">
        <v>55</v>
      </c>
      <c r="B59" s="118">
        <f t="shared" ref="B59:C59" si="99">B145+B231+B317+B403+B489+B575+B661+B1091+B1521</f>
        <v>144</v>
      </c>
      <c r="C59" s="119">
        <f t="shared" si="99"/>
        <v>1910.9</v>
      </c>
      <c r="D59" s="120">
        <f t="shared" si="80"/>
        <v>12.270138888888889</v>
      </c>
      <c r="E59" s="118">
        <f t="shared" ref="E59:F59" si="100">E145+E231+E317+E403+E489+E575+E661+E1091+E1521</f>
        <v>3409.1419500000002</v>
      </c>
      <c r="F59" s="119">
        <f t="shared" si="100"/>
        <v>205.95504</v>
      </c>
      <c r="G59" s="120">
        <f t="shared" si="82"/>
        <v>-0.93958742609705648</v>
      </c>
      <c r="H59" s="118">
        <f t="shared" si="89"/>
        <v>3553.1419500000002</v>
      </c>
      <c r="I59" s="119">
        <f t="shared" si="90"/>
        <v>2116.8550399999999</v>
      </c>
      <c r="J59" s="120">
        <f t="shared" si="28"/>
        <v>-0.40423009556373063</v>
      </c>
    </row>
    <row r="60" spans="1:12" x14ac:dyDescent="0.2">
      <c r="A60" s="135" t="s">
        <v>56</v>
      </c>
      <c r="B60" s="118">
        <f t="shared" ref="B60:C60" si="101">B146+B232+B318+B404+B490+B576+B662+B1092+B1522</f>
        <v>43846.289112624159</v>
      </c>
      <c r="C60" s="119">
        <f t="shared" si="101"/>
        <v>36657.686760288285</v>
      </c>
      <c r="D60" s="120">
        <f t="shared" si="80"/>
        <v>-0.16395007417551655</v>
      </c>
      <c r="E60" s="118">
        <f t="shared" ref="E60:F60" si="102">E146+E232+E318+E404+E490+E576+E662+E1092+E1522</f>
        <v>17761.55704</v>
      </c>
      <c r="F60" s="119">
        <f t="shared" si="102"/>
        <v>30616.10266</v>
      </c>
      <c r="G60" s="120">
        <f t="shared" si="82"/>
        <v>0.72372853298001183</v>
      </c>
      <c r="H60" s="118">
        <f t="shared" si="89"/>
        <v>61607.846152624159</v>
      </c>
      <c r="I60" s="119">
        <f t="shared" si="90"/>
        <v>67273.789420288289</v>
      </c>
      <c r="J60" s="120">
        <f t="shared" si="28"/>
        <v>9.1967884311806788E-2</v>
      </c>
    </row>
    <row r="61" spans="1:12" x14ac:dyDescent="0.2">
      <c r="A61" s="135" t="s">
        <v>57</v>
      </c>
      <c r="B61" s="118">
        <f t="shared" ref="B61:C61" si="103">B147+B233+B319+B405+B491+B577+B663+B1093+B1523</f>
        <v>59475.585479999994</v>
      </c>
      <c r="C61" s="119">
        <f t="shared" si="103"/>
        <v>55337.482570000007</v>
      </c>
      <c r="D61" s="120">
        <f t="shared" si="80"/>
        <v>-6.9576497256870512E-2</v>
      </c>
      <c r="E61" s="118">
        <f t="shared" ref="E61:F61" si="104">E147+E233+E319+E405+E491+E577+E663+E1093+E1523</f>
        <v>155347.7236</v>
      </c>
      <c r="F61" s="119">
        <f t="shared" si="104"/>
        <v>182050.93756999998</v>
      </c>
      <c r="G61" s="120">
        <f t="shared" si="82"/>
        <v>0.17189317842054289</v>
      </c>
      <c r="H61" s="118">
        <f t="shared" si="89"/>
        <v>214823.30907999998</v>
      </c>
      <c r="I61" s="119">
        <f t="shared" si="90"/>
        <v>237388.42014</v>
      </c>
      <c r="J61" s="120">
        <f t="shared" si="28"/>
        <v>0.10504032898774872</v>
      </c>
    </row>
    <row r="62" spans="1:12" x14ac:dyDescent="0.2">
      <c r="A62" s="135" t="s">
        <v>58</v>
      </c>
      <c r="B62" s="118">
        <f t="shared" ref="B62:C62" si="105">B148+B234+B320+B406+B492+B578+B664+B1094+B1524</f>
        <v>37657.19551969543</v>
      </c>
      <c r="C62" s="119">
        <f t="shared" si="105"/>
        <v>36393.278503788584</v>
      </c>
      <c r="D62" s="120">
        <f t="shared" si="80"/>
        <v>-3.3563758491940612E-2</v>
      </c>
      <c r="E62" s="118">
        <f t="shared" ref="E62:F62" si="106">E148+E234+E320+E406+E492+E578+E664+E1094+E1524</f>
        <v>9227.0993200000012</v>
      </c>
      <c r="F62" s="119">
        <f t="shared" si="106"/>
        <v>8450.5859200000014</v>
      </c>
      <c r="G62" s="120">
        <f t="shared" si="82"/>
        <v>-8.4155743107358225E-2</v>
      </c>
      <c r="H62" s="118">
        <f t="shared" si="89"/>
        <v>46884.294839695431</v>
      </c>
      <c r="I62" s="119">
        <f t="shared" si="90"/>
        <v>44843.864423788589</v>
      </c>
      <c r="J62" s="120">
        <f t="shared" si="28"/>
        <v>-4.3520552519417964E-2</v>
      </c>
    </row>
    <row r="63" spans="1:12" x14ac:dyDescent="0.2">
      <c r="A63" s="135" t="s">
        <v>59</v>
      </c>
      <c r="B63" s="118">
        <f t="shared" ref="B63:C63" si="107">B149+B235+B321+B407+B493+B579+B665+B1095+B1525</f>
        <v>4798.1981699999997</v>
      </c>
      <c r="C63" s="119">
        <f t="shared" si="107"/>
        <v>4817.9881499999992</v>
      </c>
      <c r="D63" s="120">
        <f t="shared" si="80"/>
        <v>4.1244607452300287E-3</v>
      </c>
      <c r="E63" s="118">
        <f t="shared" ref="E63:F63" si="108">E149+E235+E321+E407+E493+E579+E665+E1095+E1525</f>
        <v>1367.89994</v>
      </c>
      <c r="F63" s="119">
        <f t="shared" si="108"/>
        <v>190.50246000000001</v>
      </c>
      <c r="G63" s="120">
        <f t="shared" si="82"/>
        <v>-0.86073362939105036</v>
      </c>
      <c r="H63" s="118">
        <f t="shared" si="89"/>
        <v>6166.0981099999999</v>
      </c>
      <c r="I63" s="119">
        <f t="shared" si="90"/>
        <v>5008.4906099999989</v>
      </c>
      <c r="J63" s="120">
        <f t="shared" si="28"/>
        <v>-0.18773744422305355</v>
      </c>
    </row>
    <row r="64" spans="1:12" x14ac:dyDescent="0.2">
      <c r="A64" s="135" t="s">
        <v>60</v>
      </c>
      <c r="B64" s="118">
        <f t="shared" ref="B64:C64" si="109">B150+B236+B322+B408+B494+B580+B666+B1096+B1526</f>
        <v>7496.0638799999997</v>
      </c>
      <c r="C64" s="119">
        <f t="shared" si="109"/>
        <v>8916.6224000000002</v>
      </c>
      <c r="D64" s="120">
        <f t="shared" si="80"/>
        <v>0.18950725910836297</v>
      </c>
      <c r="E64" s="118">
        <f t="shared" ref="E64:F64" si="110">E150+E236+E322+E408+E494+E580+E666+E1096+E1526</f>
        <v>1480.9787000000001</v>
      </c>
      <c r="F64" s="119">
        <f t="shared" si="110"/>
        <v>2027.8981899999999</v>
      </c>
      <c r="G64" s="120">
        <f t="shared" si="82"/>
        <v>0.36929598649865775</v>
      </c>
      <c r="H64" s="118">
        <f t="shared" si="89"/>
        <v>8977.0425799999994</v>
      </c>
      <c r="I64" s="119">
        <f t="shared" si="90"/>
        <v>10944.52059</v>
      </c>
      <c r="J64" s="120">
        <f t="shared" si="28"/>
        <v>0.21916772617112851</v>
      </c>
    </row>
    <row r="65" spans="1:10" x14ac:dyDescent="0.2">
      <c r="A65" s="135" t="s">
        <v>61</v>
      </c>
      <c r="B65" s="118">
        <f t="shared" ref="B65:C65" si="111">B151+B237+B323+B409+B495+B581+B667+B1097+B1527</f>
        <v>13685.584879999999</v>
      </c>
      <c r="C65" s="119">
        <f t="shared" si="111"/>
        <v>13890.960000000001</v>
      </c>
      <c r="D65" s="120">
        <f t="shared" si="80"/>
        <v>1.5006674672716103E-2</v>
      </c>
      <c r="E65" s="118">
        <f t="shared" ref="E65:F65" si="112">E151+E237+E323+E409+E495+E581+E667+E1097+E1527</f>
        <v>39783.699999999997</v>
      </c>
      <c r="F65" s="119">
        <f t="shared" si="112"/>
        <v>39775</v>
      </c>
      <c r="G65" s="120">
        <f t="shared" si="82"/>
        <v>-2.1868252575796344E-4</v>
      </c>
      <c r="H65" s="118">
        <f t="shared" si="89"/>
        <v>53469.284879999992</v>
      </c>
      <c r="I65" s="119">
        <f t="shared" si="90"/>
        <v>53665.96</v>
      </c>
      <c r="J65" s="120">
        <f t="shared" si="28"/>
        <v>3.6782822220532974E-3</v>
      </c>
    </row>
    <row r="66" spans="1:10" ht="16" thickBot="1" x14ac:dyDescent="0.25">
      <c r="A66" s="121" t="s">
        <v>62</v>
      </c>
      <c r="B66" s="122">
        <f t="shared" ref="B66:C66" si="113">B152+B238+B324+B410+B496+B582+B668+B1098+B1528</f>
        <v>4263.0225399999999</v>
      </c>
      <c r="C66" s="123">
        <f t="shared" si="113"/>
        <v>4156.9520400000001</v>
      </c>
      <c r="D66" s="124">
        <f t="shared" si="80"/>
        <v>-2.4881524553233964E-2</v>
      </c>
      <c r="E66" s="122">
        <f t="shared" ref="E66:F66" si="114">E152+E238+E324+E410+E496+E582+E668+E1098+E1528</f>
        <v>1019</v>
      </c>
      <c r="F66" s="123">
        <f t="shared" si="114"/>
        <v>543.65994000000001</v>
      </c>
      <c r="G66" s="124">
        <f t="shared" si="82"/>
        <v>-0.4664769970559372</v>
      </c>
      <c r="H66" s="122">
        <f t="shared" si="89"/>
        <v>5282.0225399999999</v>
      </c>
      <c r="I66" s="123">
        <f t="shared" si="90"/>
        <v>4700.6119799999997</v>
      </c>
      <c r="J66" s="124">
        <f t="shared" si="28"/>
        <v>-0.11007347196969748</v>
      </c>
    </row>
    <row r="67" spans="1:10" s="129" customFormat="1" ht="16" thickTop="1" x14ac:dyDescent="0.2">
      <c r="A67" s="125" t="s">
        <v>63</v>
      </c>
      <c r="B67" s="126">
        <f>SUM(B54:B66)</f>
        <v>395597.22797944199</v>
      </c>
      <c r="C67" s="127">
        <f>SUM(C54:C66)</f>
        <v>386801.45221561752</v>
      </c>
      <c r="D67" s="128">
        <f t="shared" si="80"/>
        <v>-2.2234169356418129E-2</v>
      </c>
      <c r="E67" s="126">
        <f>SUM(E54:E66)</f>
        <v>425504.66137999989</v>
      </c>
      <c r="F67" s="127">
        <f>SUM(F54:F66)</f>
        <v>456676.15572999994</v>
      </c>
      <c r="G67" s="128">
        <f t="shared" si="82"/>
        <v>7.3257703567581212E-2</v>
      </c>
      <c r="H67" s="126">
        <f t="shared" si="89"/>
        <v>821101.88935944182</v>
      </c>
      <c r="I67" s="127">
        <f t="shared" si="90"/>
        <v>843477.60794561752</v>
      </c>
      <c r="J67" s="128">
        <f t="shared" si="28"/>
        <v>2.7250842893117019E-2</v>
      </c>
    </row>
    <row r="68" spans="1:10" s="134" customFormat="1" ht="16" thickBot="1" x14ac:dyDescent="0.25">
      <c r="A68" s="130" t="s">
        <v>17</v>
      </c>
      <c r="B68" s="131">
        <f>B67/B85</f>
        <v>0.12489145576919562</v>
      </c>
      <c r="C68" s="132">
        <f>C67/C85</f>
        <v>0.11711997311478939</v>
      </c>
      <c r="D68" s="133">
        <f t="shared" si="80"/>
        <v>-6.2225895330808238E-2</v>
      </c>
      <c r="E68" s="131">
        <f>E67/E85</f>
        <v>9.273419794108731E-2</v>
      </c>
      <c r="F68" s="132">
        <f>F67/F85</f>
        <v>9.0479014127820542E-2</v>
      </c>
      <c r="G68" s="133">
        <f t="shared" si="82"/>
        <v>-2.4318793533960933E-2</v>
      </c>
      <c r="H68" s="131">
        <f>H67/H85</f>
        <v>0.10586719595024979</v>
      </c>
      <c r="I68" s="132">
        <f>I67/I85</f>
        <v>0.10101619497601882</v>
      </c>
      <c r="J68" s="133">
        <f t="shared" si="28"/>
        <v>-4.5821568529222222E-2</v>
      </c>
    </row>
    <row r="69" spans="1:10" x14ac:dyDescent="0.2">
      <c r="A69" s="135" t="s">
        <v>64</v>
      </c>
      <c r="B69" s="118">
        <f t="shared" ref="B69:C69" si="115">B155+B241+B327+B413+B499+B585+B671+B1101+B1531</f>
        <v>0</v>
      </c>
      <c r="C69" s="119">
        <f t="shared" si="115"/>
        <v>0</v>
      </c>
      <c r="D69" s="120">
        <f t="shared" si="80"/>
        <v>0</v>
      </c>
      <c r="E69" s="118">
        <f t="shared" ref="E69:F69" si="116">E155+E241+E327+E413+E499+E585+E671+E1101+E1531</f>
        <v>117719.58407</v>
      </c>
      <c r="F69" s="119">
        <f t="shared" si="116"/>
        <v>137573.55248000001</v>
      </c>
      <c r="G69" s="120">
        <f t="shared" si="82"/>
        <v>0.16865476179557501</v>
      </c>
      <c r="H69" s="118">
        <f t="shared" ref="H69:I75" si="117">B69+E69</f>
        <v>117719.58407</v>
      </c>
      <c r="I69" s="119">
        <f t="shared" si="117"/>
        <v>137573.55248000001</v>
      </c>
      <c r="J69" s="120">
        <f t="shared" si="28"/>
        <v>0.16865476179557501</v>
      </c>
    </row>
    <row r="70" spans="1:10" x14ac:dyDescent="0.2">
      <c r="A70" s="135" t="s">
        <v>65</v>
      </c>
      <c r="B70" s="118">
        <f t="shared" ref="B70:C70" si="118">B156+B242+B328+B414+B500+B586+B672+B1102+B1532</f>
        <v>0</v>
      </c>
      <c r="C70" s="119">
        <f t="shared" si="118"/>
        <v>597.20787000000007</v>
      </c>
      <c r="D70" s="120">
        <f t="shared" si="80"/>
        <v>0</v>
      </c>
      <c r="E70" s="118">
        <f t="shared" ref="E70:F70" si="119">E156+E242+E328+E414+E500+E586+E672+E1102+E1532</f>
        <v>57775.998500000002</v>
      </c>
      <c r="F70" s="119">
        <f t="shared" si="119"/>
        <v>69609.009029999987</v>
      </c>
      <c r="G70" s="120">
        <f t="shared" si="82"/>
        <v>0.20480841244137019</v>
      </c>
      <c r="H70" s="118">
        <f t="shared" si="117"/>
        <v>57775.998500000002</v>
      </c>
      <c r="I70" s="119">
        <f t="shared" si="117"/>
        <v>70206.216899999985</v>
      </c>
      <c r="J70" s="120">
        <f t="shared" si="28"/>
        <v>0.2151450208169052</v>
      </c>
    </row>
    <row r="71" spans="1:10" x14ac:dyDescent="0.2">
      <c r="A71" s="135" t="s">
        <v>66</v>
      </c>
      <c r="B71" s="118">
        <f t="shared" ref="B71:C71" si="120">B157+B243+B329+B415+B501+B587+B673+B1103+B1533</f>
        <v>1.13334</v>
      </c>
      <c r="C71" s="119">
        <f t="shared" si="120"/>
        <v>3057.4202200000004</v>
      </c>
      <c r="D71" s="120">
        <f t="shared" si="80"/>
        <v>2696.707854659679</v>
      </c>
      <c r="E71" s="118">
        <f t="shared" ref="E71:F71" si="121">E157+E243+E329+E415+E501+E587+E673+E1103+E1533</f>
        <v>30692.442309999999</v>
      </c>
      <c r="F71" s="119">
        <f t="shared" si="121"/>
        <v>32874.766029999999</v>
      </c>
      <c r="G71" s="120">
        <f t="shared" si="82"/>
        <v>7.1102967237278825E-2</v>
      </c>
      <c r="H71" s="118">
        <f t="shared" si="117"/>
        <v>30693.575649999999</v>
      </c>
      <c r="I71" s="119">
        <f t="shared" si="117"/>
        <v>35932.186249999999</v>
      </c>
      <c r="J71" s="120">
        <f t="shared" si="28"/>
        <v>0.17067449748234204</v>
      </c>
    </row>
    <row r="72" spans="1:10" x14ac:dyDescent="0.2">
      <c r="A72" s="135" t="s">
        <v>67</v>
      </c>
      <c r="B72" s="118">
        <f t="shared" ref="B72:C72" si="122">B158+B244+B330+B416+B502+B588+B674+B1104+B1534</f>
        <v>0</v>
      </c>
      <c r="C72" s="119">
        <f t="shared" si="122"/>
        <v>1.345</v>
      </c>
      <c r="D72" s="120">
        <f t="shared" si="80"/>
        <v>0</v>
      </c>
      <c r="E72" s="118">
        <f t="shared" ref="E72:F72" si="123">E158+E244+E330+E416+E502+E588+E674+E1104+E1534</f>
        <v>42302.242689999999</v>
      </c>
      <c r="F72" s="119">
        <f t="shared" si="123"/>
        <v>50858.825410000005</v>
      </c>
      <c r="G72" s="120">
        <f t="shared" si="82"/>
        <v>0.20227255520953105</v>
      </c>
      <c r="H72" s="118">
        <f t="shared" si="117"/>
        <v>42302.242689999999</v>
      </c>
      <c r="I72" s="119">
        <f t="shared" si="117"/>
        <v>50860.170410000006</v>
      </c>
      <c r="J72" s="120">
        <f t="shared" si="28"/>
        <v>0.20230435021410934</v>
      </c>
    </row>
    <row r="73" spans="1:10" x14ac:dyDescent="0.2">
      <c r="A73" s="135" t="s">
        <v>68</v>
      </c>
      <c r="B73" s="118">
        <f t="shared" ref="B73:C73" si="124">B159+B245+B331+B417+B503+B589+B675+B1105+B1535</f>
        <v>82.7</v>
      </c>
      <c r="C73" s="119">
        <f t="shared" si="124"/>
        <v>465.69999999999993</v>
      </c>
      <c r="D73" s="120">
        <f t="shared" si="80"/>
        <v>4.6311970979443764</v>
      </c>
      <c r="E73" s="118">
        <f t="shared" ref="E73:F73" si="125">E159+E245+E331+E417+E503+E589+E675+E1105+E1535</f>
        <v>109579.14894</v>
      </c>
      <c r="F73" s="119">
        <f t="shared" si="125"/>
        <v>135744.52630999999</v>
      </c>
      <c r="G73" s="120">
        <f t="shared" si="82"/>
        <v>0.23878062225439281</v>
      </c>
      <c r="H73" s="118">
        <f t="shared" si="117"/>
        <v>109661.84894</v>
      </c>
      <c r="I73" s="119">
        <f t="shared" si="117"/>
        <v>136210.22631</v>
      </c>
      <c r="J73" s="120">
        <f t="shared" si="28"/>
        <v>0.24209310372402704</v>
      </c>
    </row>
    <row r="74" spans="1:10" ht="16" thickBot="1" x14ac:dyDescent="0.25">
      <c r="A74" s="121" t="s">
        <v>69</v>
      </c>
      <c r="B74" s="122">
        <f t="shared" ref="B74:C74" si="126">B160+B246+B332+B418+B504+B590+B676+B1106+B1536</f>
        <v>478.70000000000005</v>
      </c>
      <c r="C74" s="123">
        <f t="shared" si="126"/>
        <v>486.8</v>
      </c>
      <c r="D74" s="124">
        <f t="shared" si="80"/>
        <v>1.6920827240442794E-2</v>
      </c>
      <c r="E74" s="122">
        <f t="shared" ref="E74:F74" si="127">E160+E246+E332+E418+E504+E590+E676+E1106+E1536</f>
        <v>286.5</v>
      </c>
      <c r="F74" s="123">
        <f t="shared" si="127"/>
        <v>545.79999999999995</v>
      </c>
      <c r="G74" s="124">
        <f t="shared" si="82"/>
        <v>0.90506108202443269</v>
      </c>
      <c r="H74" s="122">
        <f t="shared" si="117"/>
        <v>765.2</v>
      </c>
      <c r="I74" s="123">
        <f t="shared" si="117"/>
        <v>1032.5999999999999</v>
      </c>
      <c r="J74" s="124">
        <f t="shared" si="28"/>
        <v>0.34945112388917909</v>
      </c>
    </row>
    <row r="75" spans="1:10" s="129" customFormat="1" ht="16" thickTop="1" x14ac:dyDescent="0.2">
      <c r="A75" s="125" t="s">
        <v>70</v>
      </c>
      <c r="B75" s="126">
        <f>SUM(B69:B74)</f>
        <v>562.53334000000007</v>
      </c>
      <c r="C75" s="127">
        <f>SUM(C69:C74)</f>
        <v>4608.4730900000004</v>
      </c>
      <c r="D75" s="128">
        <f t="shared" si="80"/>
        <v>7.1923554788770385</v>
      </c>
      <c r="E75" s="126">
        <f>SUM(E69:E74)</f>
        <v>358355.91650999995</v>
      </c>
      <c r="F75" s="127">
        <f>SUM(F69:F74)</f>
        <v>427206.47925999999</v>
      </c>
      <c r="G75" s="128">
        <f t="shared" si="82"/>
        <v>0.19212899683792095</v>
      </c>
      <c r="H75" s="126">
        <f t="shared" si="117"/>
        <v>358918.44984999998</v>
      </c>
      <c r="I75" s="127">
        <f t="shared" si="117"/>
        <v>431814.95234999998</v>
      </c>
      <c r="J75" s="128">
        <f t="shared" si="28"/>
        <v>0.20310046064911144</v>
      </c>
    </row>
    <row r="76" spans="1:10" s="134" customFormat="1" ht="16" thickBot="1" x14ac:dyDescent="0.25">
      <c r="A76" s="130" t="s">
        <v>17</v>
      </c>
      <c r="B76" s="131">
        <f>B75/B85</f>
        <v>1.7759378171112682E-4</v>
      </c>
      <c r="C76" s="132">
        <f>C75/C85</f>
        <v>1.3954038727345751E-3</v>
      </c>
      <c r="D76" s="133">
        <f t="shared" si="80"/>
        <v>6.8572788939442271</v>
      </c>
      <c r="E76" s="131">
        <f>E75/E85</f>
        <v>7.809984592699952E-2</v>
      </c>
      <c r="F76" s="132">
        <f>F75/F85</f>
        <v>8.4640331200727073E-2</v>
      </c>
      <c r="G76" s="133">
        <f t="shared" si="82"/>
        <v>8.3745175116491155E-2</v>
      </c>
      <c r="H76" s="131">
        <f>H75/H85</f>
        <v>4.6276461365924532E-2</v>
      </c>
      <c r="I76" s="132">
        <f>I75/I85</f>
        <v>5.1714832746289408E-2</v>
      </c>
      <c r="J76" s="133">
        <f t="shared" si="28"/>
        <v>0.11751917108271802</v>
      </c>
    </row>
    <row r="77" spans="1:10" x14ac:dyDescent="0.2">
      <c r="A77" s="135" t="s">
        <v>71</v>
      </c>
      <c r="B77" s="118">
        <f t="shared" ref="B77:C77" si="128">B163+B249+B335+B421+B507+B593+B679+B1109+B1539</f>
        <v>0</v>
      </c>
      <c r="C77" s="119">
        <f t="shared" si="128"/>
        <v>374.8</v>
      </c>
      <c r="D77" s="120">
        <f t="shared" si="80"/>
        <v>0</v>
      </c>
      <c r="E77" s="118">
        <f t="shared" ref="E77:F77" si="129">E163+E249+E335+E421+E507+E593+E679+E1109+E1539</f>
        <v>3197.5</v>
      </c>
      <c r="F77" s="119">
        <f t="shared" si="129"/>
        <v>2277.1</v>
      </c>
      <c r="G77" s="120">
        <f t="shared" si="82"/>
        <v>-0.28784988272087569</v>
      </c>
      <c r="H77" s="118">
        <f t="shared" ref="H77:I79" si="130">B77+E77</f>
        <v>3197.5</v>
      </c>
      <c r="I77" s="119">
        <f t="shared" si="130"/>
        <v>2651.9</v>
      </c>
      <c r="J77" s="120">
        <f t="shared" si="28"/>
        <v>-0.17063330727130568</v>
      </c>
    </row>
    <row r="78" spans="1:10" ht="16" thickBot="1" x14ac:dyDescent="0.25">
      <c r="A78" s="121" t="s">
        <v>72</v>
      </c>
      <c r="B78" s="122">
        <f>B164+B250+B336+B422+B508+B594+B680+B1110+B1540</f>
        <v>99.100000000081494</v>
      </c>
      <c r="C78" s="123">
        <f t="shared" ref="C78" si="131">C164+C250+C336+C422+C508+C594+C680+C1110+C1540</f>
        <v>948.59999999999991</v>
      </c>
      <c r="D78" s="124">
        <f t="shared" si="80"/>
        <v>8.5721493440889986</v>
      </c>
      <c r="E78" s="122">
        <f t="shared" ref="E78:F78" si="132">E164+E250+E336+E422+E508+E594+E680+E1110+E1540</f>
        <v>0</v>
      </c>
      <c r="F78" s="123">
        <f t="shared" si="132"/>
        <v>0</v>
      </c>
      <c r="G78" s="124">
        <f t="shared" si="82"/>
        <v>0</v>
      </c>
      <c r="H78" s="122">
        <f t="shared" si="130"/>
        <v>99.100000000081494</v>
      </c>
      <c r="I78" s="123">
        <f t="shared" si="130"/>
        <v>948.59999999999991</v>
      </c>
      <c r="J78" s="124">
        <f t="shared" si="28"/>
        <v>8.5721493440889986</v>
      </c>
    </row>
    <row r="79" spans="1:10" s="129" customFormat="1" ht="16" thickTop="1" x14ac:dyDescent="0.2">
      <c r="A79" s="125" t="s">
        <v>73</v>
      </c>
      <c r="B79" s="126">
        <f>SUM(B77:B78)</f>
        <v>99.100000000081494</v>
      </c>
      <c r="C79" s="127">
        <f>SUM(C77:C78)</f>
        <v>1323.3999999999999</v>
      </c>
      <c r="D79" s="128">
        <f t="shared" si="80"/>
        <v>12.354187689191843</v>
      </c>
      <c r="E79" s="126">
        <f>SUM(E77:E78)</f>
        <v>3197.5</v>
      </c>
      <c r="F79" s="127">
        <f>SUM(F77:F78)</f>
        <v>2277.1</v>
      </c>
      <c r="G79" s="128">
        <f t="shared" si="82"/>
        <v>-0.28784988272087569</v>
      </c>
      <c r="H79" s="126">
        <f t="shared" si="130"/>
        <v>3296.6000000000813</v>
      </c>
      <c r="I79" s="127">
        <f t="shared" si="130"/>
        <v>3600.5</v>
      </c>
      <c r="J79" s="128">
        <f t="shared" si="28"/>
        <v>9.2185888491145784E-2</v>
      </c>
    </row>
    <row r="80" spans="1:10" s="134" customFormat="1" ht="16" thickBot="1" x14ac:dyDescent="0.25">
      <c r="A80" s="130" t="s">
        <v>17</v>
      </c>
      <c r="B80" s="131">
        <f>B79/B85</f>
        <v>3.1286223439818051E-5</v>
      </c>
      <c r="C80" s="132">
        <f>C79/C85</f>
        <v>4.0071352248623773E-4</v>
      </c>
      <c r="D80" s="133">
        <f t="shared" si="80"/>
        <v>11.80798634124209</v>
      </c>
      <c r="E80" s="131">
        <f>E79/E85</f>
        <v>6.9686098609345092E-4</v>
      </c>
      <c r="F80" s="132">
        <f>F79/F85</f>
        <v>4.5115069067076682E-4</v>
      </c>
      <c r="G80" s="133">
        <f t="shared" si="82"/>
        <v>-0.35259585530841253</v>
      </c>
      <c r="H80" s="131">
        <f>H79/H85</f>
        <v>4.2504079297864657E-4</v>
      </c>
      <c r="I80" s="132">
        <f>I79/I85</f>
        <v>4.3120150029472463E-4</v>
      </c>
      <c r="J80" s="133">
        <f t="shared" si="28"/>
        <v>1.4494390698136033E-2</v>
      </c>
    </row>
    <row r="81" spans="1:14" s="129" customFormat="1" x14ac:dyDescent="0.2">
      <c r="A81" s="125" t="s">
        <v>74</v>
      </c>
      <c r="B81" s="126">
        <f t="shared" ref="B81:C81" si="133">B167+B253+B339+B425+B511+B597+B683+B1113+B1543</f>
        <v>45153.177560000004</v>
      </c>
      <c r="C81" s="127">
        <f t="shared" si="133"/>
        <v>44560.249000000003</v>
      </c>
      <c r="D81" s="128">
        <f t="shared" ref="D81:D85" si="134">IFERROR((C81-B81)/B81,0)</f>
        <v>-1.3131491337727246E-2</v>
      </c>
      <c r="E81" s="126">
        <f t="shared" ref="E81:F81" si="135">E167+E253+E339+E425+E511+E597+E683+E1113+E1543</f>
        <v>6726.1712499999994</v>
      </c>
      <c r="F81" s="127">
        <f t="shared" si="135"/>
        <v>6474.23056</v>
      </c>
      <c r="G81" s="128">
        <f t="shared" ref="G81:G85" si="136">IFERROR((F81-E81)/E81,0)</f>
        <v>-3.7456776022465894E-2</v>
      </c>
      <c r="H81" s="126">
        <f>B81+E81</f>
        <v>51879.348810000003</v>
      </c>
      <c r="I81" s="127">
        <f>C81+F81</f>
        <v>51034.479560000007</v>
      </c>
      <c r="J81" s="128">
        <f t="shared" ref="J81:J85" si="137">IFERROR((I81-H81)/H81,0)</f>
        <v>-1.6285270909898994E-2</v>
      </c>
    </row>
    <row r="82" spans="1:14" s="134" customFormat="1" ht="16" thickBot="1" x14ac:dyDescent="0.25">
      <c r="A82" s="130" t="s">
        <v>17</v>
      </c>
      <c r="B82" s="131">
        <f>B81/B85</f>
        <v>1.4255019194336801E-2</v>
      </c>
      <c r="C82" s="132">
        <f>C81/C85</f>
        <v>1.3492439428482586E-2</v>
      </c>
      <c r="D82" s="133">
        <f t="shared" si="134"/>
        <v>-5.349552711631355E-2</v>
      </c>
      <c r="E82" s="131">
        <f>E81/E85</f>
        <v>1.4658972102919215E-3</v>
      </c>
      <c r="F82" s="132">
        <f>F81/F85</f>
        <v>1.2827076495128828E-3</v>
      </c>
      <c r="G82" s="133">
        <f t="shared" si="136"/>
        <v>-0.12496753489459059</v>
      </c>
      <c r="H82" s="131">
        <f>H81/H85</f>
        <v>6.6889642532966271E-3</v>
      </c>
      <c r="I82" s="132">
        <f>I81/I85</f>
        <v>6.1119689357123901E-3</v>
      </c>
      <c r="J82" s="133">
        <f t="shared" si="137"/>
        <v>-8.6260786533560452E-2</v>
      </c>
    </row>
    <row r="83" spans="1:14" s="129" customFormat="1" x14ac:dyDescent="0.2">
      <c r="A83" s="125" t="s">
        <v>75</v>
      </c>
      <c r="B83" s="126">
        <f t="shared" ref="B83:C83" si="138">B169+B255+B341+B427+B513+B599+B685+B1115+B1545</f>
        <v>35553.730230000001</v>
      </c>
      <c r="C83" s="127">
        <f t="shared" si="138"/>
        <v>35448.747439999999</v>
      </c>
      <c r="D83" s="128">
        <f t="shared" si="134"/>
        <v>-2.952792557092028E-3</v>
      </c>
      <c r="E83" s="126">
        <f t="shared" ref="E83:F83" si="139">E169+E255+E341+E427+E513+E599+E685+E1115+E1545</f>
        <v>23824.218189999996</v>
      </c>
      <c r="F83" s="127">
        <f t="shared" si="139"/>
        <v>24306.17713</v>
      </c>
      <c r="G83" s="128">
        <f t="shared" si="136"/>
        <v>2.0229790382053421E-2</v>
      </c>
      <c r="H83" s="126">
        <f>B83+E83</f>
        <v>59377.948420000001</v>
      </c>
      <c r="I83" s="127">
        <f>C83+F83</f>
        <v>59754.924570000003</v>
      </c>
      <c r="J83" s="128">
        <f t="shared" si="137"/>
        <v>6.3487567359775451E-3</v>
      </c>
    </row>
    <row r="84" spans="1:14" s="134" customFormat="1" ht="16" thickBot="1" x14ac:dyDescent="0.25">
      <c r="A84" s="130" t="s">
        <v>17</v>
      </c>
      <c r="B84" s="131">
        <f>B83/B85</f>
        <v>1.1224439435861544E-2</v>
      </c>
      <c r="C84" s="132">
        <f>C83/C85</f>
        <v>1.0733559358022822E-2</v>
      </c>
      <c r="D84" s="133">
        <f t="shared" si="134"/>
        <v>-4.3733148603429063E-2</v>
      </c>
      <c r="E84" s="131">
        <f>E83/E85</f>
        <v>5.1922339893006814E-3</v>
      </c>
      <c r="F84" s="132">
        <f>F83/F85</f>
        <v>4.8156640462717918E-3</v>
      </c>
      <c r="G84" s="133">
        <f t="shared" si="136"/>
        <v>-7.2525611096276518E-2</v>
      </c>
      <c r="H84" s="131">
        <f>H83/H85</f>
        <v>7.6557818000004101E-3</v>
      </c>
      <c r="I84" s="132">
        <f>I83/I85</f>
        <v>7.1563430425169014E-3</v>
      </c>
      <c r="J84" s="133">
        <f t="shared" si="137"/>
        <v>-6.5236806707772405E-2</v>
      </c>
    </row>
    <row r="85" spans="1:14" ht="17" thickBot="1" x14ac:dyDescent="0.25">
      <c r="A85" s="137" t="s">
        <v>76</v>
      </c>
      <c r="B85" s="138">
        <f>B15+B21+B29+B36+B45+B52+B67+B75+B79+B81+B83</f>
        <v>3167528.3592699999</v>
      </c>
      <c r="C85" s="139">
        <f>C15+C21+C29+C36+C45+C52+C67+C75+C79+C81+C83</f>
        <v>3302608.7859199992</v>
      </c>
      <c r="D85" s="140">
        <f t="shared" si="134"/>
        <v>4.2645372457258905E-2</v>
      </c>
      <c r="E85" s="138">
        <f>E15+E21+E29+E36+E45+E52+E67+E75+E79+E81+E83</f>
        <v>4588433.0789199993</v>
      </c>
      <c r="F85" s="139">
        <f>F15+F21+F29+F36+F45+F52+F67+F75+F79+F81+F83</f>
        <v>5047315.7796</v>
      </c>
      <c r="G85" s="140">
        <f t="shared" si="136"/>
        <v>0.10000858523755785</v>
      </c>
      <c r="H85" s="138">
        <f>H15+H21+H29+H36+H45+H52+H67+H75+H79+H81+H83</f>
        <v>7755961.4381899992</v>
      </c>
      <c r="I85" s="139">
        <f>I15+I21+I29+I36+I45+I52+I67+I75+I79+I81+I83</f>
        <v>8349924.5655199988</v>
      </c>
      <c r="J85" s="140">
        <f t="shared" si="137"/>
        <v>7.6581495674456601E-2</v>
      </c>
    </row>
    <row r="87" spans="1:14" s="107" customFormat="1" ht="12" x14ac:dyDescent="0.15">
      <c r="A87" s="146" t="s">
        <v>77</v>
      </c>
      <c r="B87" s="146"/>
      <c r="C87" s="146"/>
      <c r="D87" s="146"/>
      <c r="E87" s="146"/>
      <c r="F87" s="146"/>
      <c r="G87" s="146"/>
      <c r="H87" s="146"/>
      <c r="I87" s="146"/>
      <c r="J87" s="146"/>
      <c r="K87" s="106"/>
      <c r="L87" s="106"/>
      <c r="M87" s="106"/>
      <c r="N87" s="106"/>
    </row>
    <row r="88" spans="1:14" s="107" customFormat="1" ht="12" x14ac:dyDescent="0.15">
      <c r="A88" s="146" t="str">
        <f>A2</f>
        <v>Total Expenditures by Function, Fiscal Years 2021 and 2022</v>
      </c>
      <c r="B88" s="146"/>
      <c r="C88" s="146"/>
      <c r="D88" s="146"/>
      <c r="E88" s="146"/>
      <c r="F88" s="146"/>
      <c r="G88" s="146"/>
      <c r="H88" s="146"/>
      <c r="I88" s="146"/>
      <c r="J88" s="146"/>
      <c r="K88" s="106"/>
      <c r="L88" s="106"/>
      <c r="M88" s="106"/>
      <c r="N88" s="106"/>
    </row>
    <row r="89" spans="1:14" s="107" customFormat="1" ht="13" thickBot="1" x14ac:dyDescent="0.2">
      <c r="A89" s="147" t="s">
        <v>1</v>
      </c>
      <c r="B89" s="147"/>
      <c r="C89" s="147"/>
      <c r="D89" s="147"/>
      <c r="E89" s="147"/>
      <c r="F89" s="147"/>
      <c r="G89" s="147"/>
      <c r="H89" s="147"/>
      <c r="I89" s="147"/>
      <c r="J89" s="147"/>
      <c r="K89" s="108"/>
      <c r="L89" s="108"/>
      <c r="M89" s="108"/>
      <c r="N89" s="108"/>
    </row>
    <row r="90" spans="1:14" ht="29" customHeight="1" x14ac:dyDescent="0.2">
      <c r="A90" s="148" t="s">
        <v>78</v>
      </c>
      <c r="B90" s="150" t="s">
        <v>3</v>
      </c>
      <c r="C90" s="151"/>
      <c r="D90" s="152"/>
      <c r="E90" s="150" t="s">
        <v>4</v>
      </c>
      <c r="F90" s="151"/>
      <c r="G90" s="152"/>
      <c r="H90" s="150" t="s">
        <v>5</v>
      </c>
      <c r="I90" s="151"/>
      <c r="J90" s="152"/>
    </row>
    <row r="91" spans="1:14" ht="33" thickBot="1" x14ac:dyDescent="0.25">
      <c r="A91" s="149"/>
      <c r="B91" s="110" t="str">
        <f>B5</f>
        <v>FY2021</v>
      </c>
      <c r="C91" s="111" t="str">
        <f>C5</f>
        <v>FY2022</v>
      </c>
      <c r="D91" s="112" t="s">
        <v>6</v>
      </c>
      <c r="E91" s="110" t="str">
        <f>E5</f>
        <v>FY2021</v>
      </c>
      <c r="F91" s="111" t="str">
        <f>F5</f>
        <v>FY2022</v>
      </c>
      <c r="G91" s="112" t="s">
        <v>6</v>
      </c>
      <c r="H91" s="110" t="str">
        <f>H5</f>
        <v>FY2021</v>
      </c>
      <c r="I91" s="111" t="str">
        <f>I5</f>
        <v>FY2022</v>
      </c>
      <c r="J91" s="112" t="s">
        <v>6</v>
      </c>
    </row>
    <row r="92" spans="1:14" x14ac:dyDescent="0.2">
      <c r="A92" s="113" t="s">
        <v>7</v>
      </c>
      <c r="B92" s="114">
        <v>20005.3</v>
      </c>
      <c r="C92" s="115">
        <f>CSU!C13</f>
        <v>19255</v>
      </c>
      <c r="D92" s="116">
        <f t="shared" ref="D92:D102" si="140">IFERROR((C92-B92)/B92,0)</f>
        <v>-3.7505061158792888E-2</v>
      </c>
      <c r="E92" s="114">
        <v>2006.4</v>
      </c>
      <c r="F92" s="115">
        <f>CSU!D13</f>
        <v>1977.6999999999996</v>
      </c>
      <c r="G92" s="116">
        <f t="shared" ref="G92:G102" si="141">IFERROR((F92-E92)/E92,0)</f>
        <v>-1.4304226475279356E-2</v>
      </c>
      <c r="H92" s="114">
        <f t="shared" ref="H92:H101" si="142">B92+E92</f>
        <v>22011.7</v>
      </c>
      <c r="I92" s="115">
        <f t="shared" ref="I92:I101" si="143">C92+F92</f>
        <v>21232.7</v>
      </c>
      <c r="J92" s="116">
        <f>IFERROR((I92-H92)/H92,0)</f>
        <v>-3.539026972019426E-2</v>
      </c>
    </row>
    <row r="93" spans="1:14" x14ac:dyDescent="0.2">
      <c r="A93" s="117" t="s">
        <v>8</v>
      </c>
      <c r="B93" s="118">
        <v>0</v>
      </c>
      <c r="C93" s="119">
        <f>CSU!C14</f>
        <v>0</v>
      </c>
      <c r="D93" s="120">
        <f t="shared" si="140"/>
        <v>0</v>
      </c>
      <c r="E93" s="118">
        <v>35.6</v>
      </c>
      <c r="F93" s="119">
        <f>CSU!D14</f>
        <v>29.000000000000004</v>
      </c>
      <c r="G93" s="120">
        <f t="shared" si="141"/>
        <v>-0.18539325842696622</v>
      </c>
      <c r="H93" s="118">
        <f t="shared" si="142"/>
        <v>35.6</v>
      </c>
      <c r="I93" s="119">
        <f t="shared" si="143"/>
        <v>29.000000000000004</v>
      </c>
      <c r="J93" s="120">
        <f t="shared" ref="J93:J156" si="144">IFERROR((I93-H93)/H93,0)</f>
        <v>-0.18539325842696622</v>
      </c>
    </row>
    <row r="94" spans="1:14" x14ac:dyDescent="0.2">
      <c r="A94" s="117" t="s">
        <v>9</v>
      </c>
      <c r="B94" s="118">
        <v>275.10000000000002</v>
      </c>
      <c r="C94" s="119">
        <f>CSU!C15</f>
        <v>313.8</v>
      </c>
      <c r="D94" s="120">
        <f t="shared" si="140"/>
        <v>0.14067611777535435</v>
      </c>
      <c r="E94" s="118">
        <v>18.600000000000001</v>
      </c>
      <c r="F94" s="119">
        <f>CSU!D15</f>
        <v>41.3</v>
      </c>
      <c r="G94" s="120">
        <f t="shared" si="141"/>
        <v>1.2204301075268813</v>
      </c>
      <c r="H94" s="118">
        <f t="shared" si="142"/>
        <v>293.70000000000005</v>
      </c>
      <c r="I94" s="119">
        <f t="shared" si="143"/>
        <v>355.1</v>
      </c>
      <c r="J94" s="120">
        <f t="shared" si="144"/>
        <v>0.20905686074225388</v>
      </c>
    </row>
    <row r="95" spans="1:14" x14ac:dyDescent="0.2">
      <c r="A95" s="117" t="s">
        <v>10</v>
      </c>
      <c r="B95" s="118">
        <v>126.2</v>
      </c>
      <c r="C95" s="119">
        <f>CSU!C16</f>
        <v>116.5</v>
      </c>
      <c r="D95" s="120">
        <f t="shared" si="140"/>
        <v>-7.6862123613312225E-2</v>
      </c>
      <c r="E95" s="118">
        <v>0.1</v>
      </c>
      <c r="F95" s="119">
        <f>CSU!D16</f>
        <v>7.8</v>
      </c>
      <c r="G95" s="120">
        <f t="shared" si="141"/>
        <v>77</v>
      </c>
      <c r="H95" s="118">
        <f t="shared" si="142"/>
        <v>126.3</v>
      </c>
      <c r="I95" s="119">
        <f t="shared" si="143"/>
        <v>124.3</v>
      </c>
      <c r="J95" s="120">
        <f t="shared" si="144"/>
        <v>-1.5835312747426764E-2</v>
      </c>
    </row>
    <row r="96" spans="1:14" x14ac:dyDescent="0.2">
      <c r="A96" s="117" t="s">
        <v>11</v>
      </c>
      <c r="B96" s="118">
        <v>1541.6</v>
      </c>
      <c r="C96" s="119">
        <f>CSU!C17</f>
        <v>1579.8999999999996</v>
      </c>
      <c r="D96" s="120">
        <f t="shared" si="140"/>
        <v>2.4844317592111916E-2</v>
      </c>
      <c r="E96" s="118">
        <v>39.9</v>
      </c>
      <c r="F96" s="119">
        <f>CSU!D17</f>
        <v>67</v>
      </c>
      <c r="G96" s="120">
        <f t="shared" si="141"/>
        <v>0.67919799498746869</v>
      </c>
      <c r="H96" s="118">
        <f t="shared" si="142"/>
        <v>1581.5</v>
      </c>
      <c r="I96" s="119">
        <f t="shared" si="143"/>
        <v>1646.8999999999996</v>
      </c>
      <c r="J96" s="120">
        <f t="shared" si="144"/>
        <v>4.135314574770764E-2</v>
      </c>
    </row>
    <row r="97" spans="1:10" x14ac:dyDescent="0.2">
      <c r="A97" s="117" t="s">
        <v>12</v>
      </c>
      <c r="B97" s="118">
        <v>0</v>
      </c>
      <c r="C97" s="119">
        <f>CSU!C19</f>
        <v>0</v>
      </c>
      <c r="D97" s="120">
        <f t="shared" si="140"/>
        <v>0</v>
      </c>
      <c r="E97" s="118">
        <v>0</v>
      </c>
      <c r="F97" s="119">
        <f>CSU!D19</f>
        <v>0</v>
      </c>
      <c r="G97" s="120">
        <f t="shared" si="141"/>
        <v>0</v>
      </c>
      <c r="H97" s="118">
        <f t="shared" si="142"/>
        <v>0</v>
      </c>
      <c r="I97" s="119">
        <f t="shared" si="143"/>
        <v>0</v>
      </c>
      <c r="J97" s="120">
        <f t="shared" si="144"/>
        <v>0</v>
      </c>
    </row>
    <row r="98" spans="1:10" x14ac:dyDescent="0.2">
      <c r="A98" s="117" t="s">
        <v>13</v>
      </c>
      <c r="B98" s="118">
        <v>115.6</v>
      </c>
      <c r="C98" s="119">
        <f>CSU!C20</f>
        <v>171.50000000000068</v>
      </c>
      <c r="D98" s="120">
        <f t="shared" si="140"/>
        <v>0.48356401384083642</v>
      </c>
      <c r="E98" s="118">
        <v>21.4</v>
      </c>
      <c r="F98" s="119">
        <f>CSU!D20</f>
        <v>57.600000000000044</v>
      </c>
      <c r="G98" s="120">
        <f t="shared" si="141"/>
        <v>1.6915887850467313</v>
      </c>
      <c r="H98" s="118">
        <f t="shared" si="142"/>
        <v>137</v>
      </c>
      <c r="I98" s="119">
        <f t="shared" si="143"/>
        <v>229.10000000000073</v>
      </c>
      <c r="J98" s="120">
        <f t="shared" si="144"/>
        <v>0.6722627737226331</v>
      </c>
    </row>
    <row r="99" spans="1:10" x14ac:dyDescent="0.2">
      <c r="A99" s="117" t="s">
        <v>14</v>
      </c>
      <c r="B99" s="118">
        <v>2974.6</v>
      </c>
      <c r="C99" s="119">
        <f>CSU!C21</f>
        <v>2718.1</v>
      </c>
      <c r="D99" s="120">
        <f t="shared" si="140"/>
        <v>-8.6230081355476371E-2</v>
      </c>
      <c r="E99" s="118">
        <v>52.5</v>
      </c>
      <c r="F99" s="119">
        <f>CSU!D21</f>
        <v>36.400000000000006</v>
      </c>
      <c r="G99" s="120">
        <f t="shared" si="141"/>
        <v>-0.30666666666666653</v>
      </c>
      <c r="H99" s="118">
        <f t="shared" si="142"/>
        <v>3027.1</v>
      </c>
      <c r="I99" s="119">
        <f t="shared" si="143"/>
        <v>2754.5</v>
      </c>
      <c r="J99" s="120">
        <f t="shared" si="144"/>
        <v>-9.0053186217832218E-2</v>
      </c>
    </row>
    <row r="100" spans="1:10" ht="16" thickBot="1" x14ac:dyDescent="0.25">
      <c r="A100" s="121" t="s">
        <v>15</v>
      </c>
      <c r="B100" s="122">
        <v>0</v>
      </c>
      <c r="C100" s="123">
        <f>CSU!C22</f>
        <v>52.900000000000006</v>
      </c>
      <c r="D100" s="124">
        <f t="shared" si="140"/>
        <v>0</v>
      </c>
      <c r="E100" s="122">
        <v>0</v>
      </c>
      <c r="F100" s="123">
        <f>CSU!D22</f>
        <v>1.5</v>
      </c>
      <c r="G100" s="124">
        <f t="shared" si="141"/>
        <v>0</v>
      </c>
      <c r="H100" s="122">
        <f t="shared" si="142"/>
        <v>0</v>
      </c>
      <c r="I100" s="123">
        <f t="shared" si="143"/>
        <v>54.400000000000006</v>
      </c>
      <c r="J100" s="124">
        <f t="shared" si="144"/>
        <v>0</v>
      </c>
    </row>
    <row r="101" spans="1:10" s="129" customFormat="1" ht="16" thickTop="1" x14ac:dyDescent="0.2">
      <c r="A101" s="125" t="s">
        <v>16</v>
      </c>
      <c r="B101" s="126">
        <v>25038.399999999994</v>
      </c>
      <c r="C101" s="127">
        <f>SUM(C92:C100)</f>
        <v>24207.699999999997</v>
      </c>
      <c r="D101" s="128">
        <f t="shared" si="140"/>
        <v>-3.3177040066457809E-2</v>
      </c>
      <c r="E101" s="126">
        <v>2174.5</v>
      </c>
      <c r="F101" s="127">
        <f>SUM(F92:F100)</f>
        <v>2218.2999999999997</v>
      </c>
      <c r="G101" s="128">
        <f t="shared" si="141"/>
        <v>2.0142561508392609E-2</v>
      </c>
      <c r="H101" s="126">
        <f t="shared" si="142"/>
        <v>27212.899999999994</v>
      </c>
      <c r="I101" s="127">
        <f t="shared" si="143"/>
        <v>26425.999999999996</v>
      </c>
      <c r="J101" s="128">
        <f t="shared" si="144"/>
        <v>-2.8916433015224324E-2</v>
      </c>
    </row>
    <row r="102" spans="1:10" s="134" customFormat="1" ht="16" thickBot="1" x14ac:dyDescent="0.25">
      <c r="A102" s="130" t="s">
        <v>17</v>
      </c>
      <c r="B102" s="131">
        <v>0.42295023260370879</v>
      </c>
      <c r="C102" s="132">
        <f>C101/C171</f>
        <v>0.39856857315029148</v>
      </c>
      <c r="D102" s="133">
        <f t="shared" si="140"/>
        <v>-5.7646639188072418E-2</v>
      </c>
      <c r="E102" s="131">
        <v>0.11227629934838955</v>
      </c>
      <c r="F102" s="132">
        <f>F101/F171</f>
        <v>8.4474807596373158E-2</v>
      </c>
      <c r="G102" s="133">
        <f t="shared" si="141"/>
        <v>-0.24761674470361109</v>
      </c>
      <c r="H102" s="131">
        <f>H101/H171</f>
        <v>0.3463664041299887</v>
      </c>
      <c r="I102" s="132">
        <f>I101/I171</f>
        <v>0.30375934664038207</v>
      </c>
      <c r="J102" s="133">
        <f t="shared" si="144"/>
        <v>-0.12301151896249306</v>
      </c>
    </row>
    <row r="103" spans="1:10" x14ac:dyDescent="0.2">
      <c r="A103" s="135" t="s">
        <v>18</v>
      </c>
      <c r="B103" s="118">
        <v>0</v>
      </c>
      <c r="C103" s="119">
        <f>CSU!C24</f>
        <v>0</v>
      </c>
      <c r="D103" s="120">
        <f t="shared" ref="D103:D134" si="145">IFERROR((C103-B103)/B103,0)</f>
        <v>0</v>
      </c>
      <c r="E103" s="118">
        <v>92.1</v>
      </c>
      <c r="F103" s="119">
        <f>CSU!D24</f>
        <v>8.1999999999999993</v>
      </c>
      <c r="G103" s="120">
        <f t="shared" ref="G103:G134" si="146">IFERROR((F103-E103)/E103,0)</f>
        <v>-0.9109663409337676</v>
      </c>
      <c r="H103" s="118">
        <f t="shared" ref="H103:I107" si="147">B103+E103</f>
        <v>92.1</v>
      </c>
      <c r="I103" s="119">
        <f t="shared" si="147"/>
        <v>8.1999999999999993</v>
      </c>
      <c r="J103" s="120">
        <f t="shared" si="144"/>
        <v>-0.9109663409337676</v>
      </c>
    </row>
    <row r="104" spans="1:10" x14ac:dyDescent="0.2">
      <c r="A104" s="135" t="s">
        <v>19</v>
      </c>
      <c r="B104" s="118">
        <v>0</v>
      </c>
      <c r="C104" s="119">
        <f>CSU!C25</f>
        <v>-14.3</v>
      </c>
      <c r="D104" s="120">
        <f t="shared" si="145"/>
        <v>0</v>
      </c>
      <c r="E104" s="118">
        <v>141</v>
      </c>
      <c r="F104" s="119">
        <f>CSU!D25</f>
        <v>350.09999999999997</v>
      </c>
      <c r="G104" s="120">
        <f t="shared" si="146"/>
        <v>1.4829787234042551</v>
      </c>
      <c r="H104" s="118">
        <f t="shared" si="147"/>
        <v>141</v>
      </c>
      <c r="I104" s="119">
        <f t="shared" si="147"/>
        <v>335.79999999999995</v>
      </c>
      <c r="J104" s="120">
        <f t="shared" si="144"/>
        <v>1.381560283687943</v>
      </c>
    </row>
    <row r="105" spans="1:10" x14ac:dyDescent="0.2">
      <c r="A105" s="135" t="s">
        <v>20</v>
      </c>
      <c r="B105" s="118">
        <v>0</v>
      </c>
      <c r="C105" s="119">
        <f>CSU!C26</f>
        <v>0</v>
      </c>
      <c r="D105" s="120">
        <f t="shared" si="145"/>
        <v>0</v>
      </c>
      <c r="E105" s="118">
        <v>0</v>
      </c>
      <c r="F105" s="119">
        <f>CSU!D26</f>
        <v>0</v>
      </c>
      <c r="G105" s="120">
        <f t="shared" si="146"/>
        <v>0</v>
      </c>
      <c r="H105" s="118">
        <f t="shared" si="147"/>
        <v>0</v>
      </c>
      <c r="I105" s="119">
        <f t="shared" si="147"/>
        <v>0</v>
      </c>
      <c r="J105" s="120">
        <f t="shared" si="144"/>
        <v>0</v>
      </c>
    </row>
    <row r="106" spans="1:10" ht="16" thickBot="1" x14ac:dyDescent="0.25">
      <c r="A106" s="121" t="s">
        <v>21</v>
      </c>
      <c r="B106" s="122">
        <v>250.7</v>
      </c>
      <c r="C106" s="123">
        <f>CSU!C27</f>
        <v>290.3</v>
      </c>
      <c r="D106" s="124">
        <f t="shared" si="145"/>
        <v>0.15795771838851227</v>
      </c>
      <c r="E106" s="122">
        <v>311.8</v>
      </c>
      <c r="F106" s="123">
        <f>CSU!D27</f>
        <v>348.3</v>
      </c>
      <c r="G106" s="124">
        <f t="shared" si="146"/>
        <v>0.11706221937139191</v>
      </c>
      <c r="H106" s="122">
        <f t="shared" si="147"/>
        <v>562.5</v>
      </c>
      <c r="I106" s="123">
        <f t="shared" si="147"/>
        <v>638.6</v>
      </c>
      <c r="J106" s="124">
        <f t="shared" si="144"/>
        <v>0.13528888888888893</v>
      </c>
    </row>
    <row r="107" spans="1:10" s="129" customFormat="1" ht="16" thickTop="1" x14ac:dyDescent="0.2">
      <c r="A107" s="125" t="s">
        <v>22</v>
      </c>
      <c r="B107" s="126">
        <v>250.7</v>
      </c>
      <c r="C107" s="127">
        <f>SUM(C103:C106)</f>
        <v>276</v>
      </c>
      <c r="D107" s="128">
        <f t="shared" si="145"/>
        <v>0.1009174311926606</v>
      </c>
      <c r="E107" s="126">
        <v>544.9</v>
      </c>
      <c r="F107" s="127">
        <f>SUM(F103:F106)</f>
        <v>706.59999999999991</v>
      </c>
      <c r="G107" s="128">
        <f t="shared" si="146"/>
        <v>0.29675169755918507</v>
      </c>
      <c r="H107" s="126">
        <f t="shared" si="147"/>
        <v>795.59999999999991</v>
      </c>
      <c r="I107" s="127">
        <f t="shared" si="147"/>
        <v>982.59999999999991</v>
      </c>
      <c r="J107" s="128">
        <f t="shared" si="144"/>
        <v>0.23504273504273507</v>
      </c>
    </row>
    <row r="108" spans="1:10" s="134" customFormat="1" ht="16" thickBot="1" x14ac:dyDescent="0.25">
      <c r="A108" s="130" t="s">
        <v>17</v>
      </c>
      <c r="B108" s="131">
        <v>4.2348402179751823E-3</v>
      </c>
      <c r="C108" s="132">
        <f>C107/C171</f>
        <v>4.5442122212965485E-3</v>
      </c>
      <c r="D108" s="133">
        <f t="shared" si="145"/>
        <v>7.3053996702923368E-2</v>
      </c>
      <c r="E108" s="131">
        <v>2.8134907111951008E-2</v>
      </c>
      <c r="F108" s="132">
        <f>F107/F171</f>
        <v>2.6907947098046826E-2</v>
      </c>
      <c r="G108" s="133">
        <f t="shared" si="146"/>
        <v>-4.3609883232313941E-2</v>
      </c>
      <c r="H108" s="131">
        <f>H107/H171</f>
        <v>1.0126414719703488E-2</v>
      </c>
      <c r="I108" s="132">
        <f>I107/I171</f>
        <v>1.1294707258337979E-2</v>
      </c>
      <c r="J108" s="133">
        <f t="shared" si="144"/>
        <v>0.11537079716489229</v>
      </c>
    </row>
    <row r="109" spans="1:10" x14ac:dyDescent="0.2">
      <c r="A109" s="135" t="s">
        <v>23</v>
      </c>
      <c r="B109" s="118">
        <v>0</v>
      </c>
      <c r="C109" s="119">
        <f>CSU!C29</f>
        <v>0</v>
      </c>
      <c r="D109" s="120">
        <f t="shared" si="145"/>
        <v>0</v>
      </c>
      <c r="E109" s="118">
        <v>0</v>
      </c>
      <c r="F109" s="119">
        <f>CSU!D29</f>
        <v>0</v>
      </c>
      <c r="G109" s="120">
        <f t="shared" si="146"/>
        <v>0</v>
      </c>
      <c r="H109" s="118">
        <f t="shared" ref="H109:I115" si="148">B109+E109</f>
        <v>0</v>
      </c>
      <c r="I109" s="119">
        <f t="shared" si="148"/>
        <v>0</v>
      </c>
      <c r="J109" s="120">
        <f t="shared" si="144"/>
        <v>0</v>
      </c>
    </row>
    <row r="110" spans="1:10" x14ac:dyDescent="0.2">
      <c r="A110" s="135" t="s">
        <v>24</v>
      </c>
      <c r="B110" s="118">
        <v>64.5</v>
      </c>
      <c r="C110" s="119">
        <f>CSU!C30</f>
        <v>71.600000000000009</v>
      </c>
      <c r="D110" s="120">
        <f t="shared" si="145"/>
        <v>0.1100775193798451</v>
      </c>
      <c r="E110" s="118">
        <v>2488.6</v>
      </c>
      <c r="F110" s="119">
        <f>CSU!D30</f>
        <v>1671.400000000001</v>
      </c>
      <c r="G110" s="120">
        <f t="shared" si="146"/>
        <v>-0.32837740094832391</v>
      </c>
      <c r="H110" s="118">
        <f t="shared" si="148"/>
        <v>2553.1</v>
      </c>
      <c r="I110" s="119">
        <f t="shared" si="148"/>
        <v>1743.0000000000009</v>
      </c>
      <c r="J110" s="120">
        <f t="shared" si="144"/>
        <v>-0.31730053660256119</v>
      </c>
    </row>
    <row r="111" spans="1:10" x14ac:dyDescent="0.2">
      <c r="A111" s="135" t="s">
        <v>25</v>
      </c>
      <c r="B111" s="118">
        <v>0</v>
      </c>
      <c r="C111" s="119">
        <f>CSU!C31</f>
        <v>0</v>
      </c>
      <c r="D111" s="120">
        <f t="shared" si="145"/>
        <v>0</v>
      </c>
      <c r="E111" s="118">
        <v>0</v>
      </c>
      <c r="F111" s="119">
        <f>CSU!D31</f>
        <v>0</v>
      </c>
      <c r="G111" s="120">
        <f t="shared" si="146"/>
        <v>0</v>
      </c>
      <c r="H111" s="118">
        <f t="shared" si="148"/>
        <v>0</v>
      </c>
      <c r="I111" s="119">
        <f t="shared" si="148"/>
        <v>0</v>
      </c>
      <c r="J111" s="120">
        <f t="shared" si="144"/>
        <v>0</v>
      </c>
    </row>
    <row r="112" spans="1:10" x14ac:dyDescent="0.2">
      <c r="A112" s="135" t="s">
        <v>26</v>
      </c>
      <c r="B112" s="118">
        <v>65.400000000000006</v>
      </c>
      <c r="C112" s="119">
        <f>CSU!C32</f>
        <v>11.5</v>
      </c>
      <c r="D112" s="120">
        <f t="shared" si="145"/>
        <v>-0.82415902140672781</v>
      </c>
      <c r="E112" s="118">
        <v>88.6</v>
      </c>
      <c r="F112" s="119">
        <f>CSU!D32</f>
        <v>316.40000000000009</v>
      </c>
      <c r="G112" s="120">
        <f t="shared" si="146"/>
        <v>2.5711060948081275</v>
      </c>
      <c r="H112" s="118">
        <f t="shared" si="148"/>
        <v>154</v>
      </c>
      <c r="I112" s="119">
        <f t="shared" si="148"/>
        <v>327.90000000000009</v>
      </c>
      <c r="J112" s="120">
        <f t="shared" si="144"/>
        <v>1.1292207792207798</v>
      </c>
    </row>
    <row r="113" spans="1:10" x14ac:dyDescent="0.2">
      <c r="A113" s="135" t="s">
        <v>27</v>
      </c>
      <c r="B113" s="118">
        <v>0</v>
      </c>
      <c r="C113" s="119">
        <f>CSU!C33</f>
        <v>0</v>
      </c>
      <c r="D113" s="120">
        <f t="shared" si="145"/>
        <v>0</v>
      </c>
      <c r="E113" s="118">
        <v>0</v>
      </c>
      <c r="F113" s="119">
        <f>CSU!D33</f>
        <v>0</v>
      </c>
      <c r="G113" s="120">
        <f t="shared" si="146"/>
        <v>0</v>
      </c>
      <c r="H113" s="118">
        <f t="shared" si="148"/>
        <v>0</v>
      </c>
      <c r="I113" s="119">
        <f t="shared" si="148"/>
        <v>0</v>
      </c>
      <c r="J113" s="120">
        <f t="shared" si="144"/>
        <v>0</v>
      </c>
    </row>
    <row r="114" spans="1:10" ht="16" thickBot="1" x14ac:dyDescent="0.25">
      <c r="A114" s="121" t="s">
        <v>28</v>
      </c>
      <c r="B114" s="122">
        <v>0</v>
      </c>
      <c r="C114" s="123">
        <f>CSU!C34</f>
        <v>0</v>
      </c>
      <c r="D114" s="124">
        <f t="shared" si="145"/>
        <v>0</v>
      </c>
      <c r="E114" s="122">
        <v>0</v>
      </c>
      <c r="F114" s="123">
        <f>CSU!D34</f>
        <v>0</v>
      </c>
      <c r="G114" s="124">
        <f t="shared" si="146"/>
        <v>0</v>
      </c>
      <c r="H114" s="122">
        <f t="shared" si="148"/>
        <v>0</v>
      </c>
      <c r="I114" s="123">
        <f t="shared" si="148"/>
        <v>0</v>
      </c>
      <c r="J114" s="124">
        <f t="shared" si="144"/>
        <v>0</v>
      </c>
    </row>
    <row r="115" spans="1:10" s="129" customFormat="1" ht="16" thickTop="1" x14ac:dyDescent="0.2">
      <c r="A115" s="125" t="s">
        <v>29</v>
      </c>
      <c r="B115" s="126">
        <v>129.9</v>
      </c>
      <c r="C115" s="127">
        <f>SUM(C109:C114)</f>
        <v>83.100000000000009</v>
      </c>
      <c r="D115" s="128">
        <f t="shared" si="145"/>
        <v>-0.36027713625866048</v>
      </c>
      <c r="E115" s="126">
        <v>2577.1999999999998</v>
      </c>
      <c r="F115" s="127">
        <f>SUM(F109:F114)</f>
        <v>1987.8000000000011</v>
      </c>
      <c r="G115" s="128">
        <f t="shared" si="146"/>
        <v>-0.22869781157845676</v>
      </c>
      <c r="H115" s="126">
        <f t="shared" si="148"/>
        <v>2707.1</v>
      </c>
      <c r="I115" s="127">
        <f t="shared" si="148"/>
        <v>2070.900000000001</v>
      </c>
      <c r="J115" s="128">
        <f t="shared" si="144"/>
        <v>-0.23501163606811679</v>
      </c>
    </row>
    <row r="116" spans="1:10" s="134" customFormat="1" ht="16" thickBot="1" x14ac:dyDescent="0.25">
      <c r="A116" s="130" t="s">
        <v>17</v>
      </c>
      <c r="B116" s="131">
        <v>2.1942789960709063E-3</v>
      </c>
      <c r="C116" s="132">
        <f>C115/C171</f>
        <v>1.3682030274990698E-3</v>
      </c>
      <c r="D116" s="133">
        <f t="shared" si="145"/>
        <v>-0.37646806538777194</v>
      </c>
      <c r="E116" s="131">
        <v>0.13306897157078387</v>
      </c>
      <c r="F116" s="132">
        <f>F115/F171</f>
        <v>7.5697165640387087E-2</v>
      </c>
      <c r="G116" s="133">
        <f t="shared" si="146"/>
        <v>-0.43114337815317666</v>
      </c>
      <c r="H116" s="131">
        <f>H115/H171</f>
        <v>3.4456029773390288E-2</v>
      </c>
      <c r="I116" s="132">
        <f>I115/I171</f>
        <v>2.3804405924376281E-2</v>
      </c>
      <c r="J116" s="133">
        <f t="shared" si="144"/>
        <v>-0.30913671479469307</v>
      </c>
    </row>
    <row r="117" spans="1:10" x14ac:dyDescent="0.2">
      <c r="A117" s="135" t="s">
        <v>30</v>
      </c>
      <c r="B117" s="118">
        <v>2643.7</v>
      </c>
      <c r="C117" s="119">
        <f>CSU!C36</f>
        <v>2790.1000000000013</v>
      </c>
      <c r="D117" s="120">
        <f t="shared" si="145"/>
        <v>5.5376933842720986E-2</v>
      </c>
      <c r="E117" s="118">
        <v>43.3</v>
      </c>
      <c r="F117" s="119">
        <f>CSU!D36</f>
        <v>50.6</v>
      </c>
      <c r="G117" s="120">
        <f t="shared" si="146"/>
        <v>0.16859122401847587</v>
      </c>
      <c r="H117" s="118">
        <f t="shared" ref="H117:I122" si="149">B117+E117</f>
        <v>2687</v>
      </c>
      <c r="I117" s="119">
        <f t="shared" si="149"/>
        <v>2840.7000000000012</v>
      </c>
      <c r="J117" s="120">
        <f t="shared" si="144"/>
        <v>5.7201339784146328E-2</v>
      </c>
    </row>
    <row r="118" spans="1:10" x14ac:dyDescent="0.2">
      <c r="A118" s="135" t="s">
        <v>31</v>
      </c>
      <c r="B118" s="118">
        <v>1919.2</v>
      </c>
      <c r="C118" s="119">
        <f>CSU!C37</f>
        <v>1872</v>
      </c>
      <c r="D118" s="120">
        <f t="shared" si="145"/>
        <v>-2.4593580658607776E-2</v>
      </c>
      <c r="E118" s="118">
        <v>42.3</v>
      </c>
      <c r="F118" s="119">
        <f>CSU!D37</f>
        <v>154.99999999999997</v>
      </c>
      <c r="G118" s="120">
        <f t="shared" si="146"/>
        <v>2.664302600472813</v>
      </c>
      <c r="H118" s="118">
        <f t="shared" si="149"/>
        <v>1961.5</v>
      </c>
      <c r="I118" s="119">
        <f t="shared" si="149"/>
        <v>2027</v>
      </c>
      <c r="J118" s="120">
        <f t="shared" si="144"/>
        <v>3.3392811623757332E-2</v>
      </c>
    </row>
    <row r="119" spans="1:10" x14ac:dyDescent="0.2">
      <c r="A119" s="135" t="s">
        <v>32</v>
      </c>
      <c r="B119" s="118">
        <v>0</v>
      </c>
      <c r="C119" s="119">
        <f>CSU!C39</f>
        <v>0</v>
      </c>
      <c r="D119" s="120">
        <f t="shared" si="145"/>
        <v>0</v>
      </c>
      <c r="E119" s="118">
        <v>0</v>
      </c>
      <c r="F119" s="119">
        <f>CSU!D39</f>
        <v>0</v>
      </c>
      <c r="G119" s="120">
        <f t="shared" si="146"/>
        <v>0</v>
      </c>
      <c r="H119" s="118">
        <f t="shared" si="149"/>
        <v>0</v>
      </c>
      <c r="I119" s="119">
        <f t="shared" si="149"/>
        <v>0</v>
      </c>
      <c r="J119" s="120">
        <f t="shared" si="144"/>
        <v>0</v>
      </c>
    </row>
    <row r="120" spans="1:10" x14ac:dyDescent="0.2">
      <c r="A120" s="135" t="s">
        <v>33</v>
      </c>
      <c r="B120" s="118">
        <v>0</v>
      </c>
      <c r="C120" s="119">
        <f>CSU!C40</f>
        <v>0</v>
      </c>
      <c r="D120" s="120">
        <f t="shared" si="145"/>
        <v>0</v>
      </c>
      <c r="E120" s="118">
        <v>0</v>
      </c>
      <c r="F120" s="119">
        <f>CSU!D40</f>
        <v>0</v>
      </c>
      <c r="G120" s="120">
        <f t="shared" si="146"/>
        <v>0</v>
      </c>
      <c r="H120" s="118">
        <f t="shared" si="149"/>
        <v>0</v>
      </c>
      <c r="I120" s="119">
        <f t="shared" si="149"/>
        <v>0</v>
      </c>
      <c r="J120" s="120">
        <f t="shared" si="144"/>
        <v>0</v>
      </c>
    </row>
    <row r="121" spans="1:10" ht="16" thickBot="1" x14ac:dyDescent="0.25">
      <c r="A121" s="121" t="s">
        <v>34</v>
      </c>
      <c r="B121" s="122">
        <v>7.4</v>
      </c>
      <c r="C121" s="123">
        <f>CSU!C41</f>
        <v>0</v>
      </c>
      <c r="D121" s="124">
        <f t="shared" si="145"/>
        <v>-1</v>
      </c>
      <c r="E121" s="122">
        <v>108</v>
      </c>
      <c r="F121" s="123">
        <f>CSU!D41</f>
        <v>79</v>
      </c>
      <c r="G121" s="124">
        <f t="shared" si="146"/>
        <v>-0.26851851851851855</v>
      </c>
      <c r="H121" s="122">
        <f t="shared" si="149"/>
        <v>115.4</v>
      </c>
      <c r="I121" s="123">
        <f t="shared" si="149"/>
        <v>79</v>
      </c>
      <c r="J121" s="124">
        <f t="shared" si="144"/>
        <v>-0.31542461005199313</v>
      </c>
    </row>
    <row r="122" spans="1:10" s="129" customFormat="1" ht="16" thickTop="1" x14ac:dyDescent="0.2">
      <c r="A122" s="125" t="s">
        <v>35</v>
      </c>
      <c r="B122" s="126">
        <v>4570.2999999999993</v>
      </c>
      <c r="C122" s="127">
        <f>SUM(C117:C121)</f>
        <v>4662.1000000000013</v>
      </c>
      <c r="D122" s="128">
        <f t="shared" si="145"/>
        <v>2.0086208782793692E-2</v>
      </c>
      <c r="E122" s="126">
        <v>193.6</v>
      </c>
      <c r="F122" s="127">
        <f>SUM(F117:F121)</f>
        <v>284.59999999999997</v>
      </c>
      <c r="G122" s="128">
        <f t="shared" si="146"/>
        <v>0.47004132231404944</v>
      </c>
      <c r="H122" s="126">
        <f t="shared" si="149"/>
        <v>4763.8999999999996</v>
      </c>
      <c r="I122" s="127">
        <f t="shared" si="149"/>
        <v>4946.7000000000016</v>
      </c>
      <c r="J122" s="128">
        <f t="shared" si="144"/>
        <v>3.8371922164613451E-2</v>
      </c>
    </row>
    <row r="123" spans="1:10" s="134" customFormat="1" ht="16" thickBot="1" x14ac:dyDescent="0.25">
      <c r="A123" s="130" t="s">
        <v>17</v>
      </c>
      <c r="B123" s="131">
        <v>7.7201795964148279E-2</v>
      </c>
      <c r="C123" s="132">
        <f>C122/C171</f>
        <v>7.6759318104734228E-2</v>
      </c>
      <c r="D123" s="133">
        <f t="shared" si="145"/>
        <v>-5.7314451547154765E-3</v>
      </c>
      <c r="E123" s="131">
        <v>9.9961791464006512E-3</v>
      </c>
      <c r="F123" s="132">
        <f>F122/F171</f>
        <v>1.0837817356501736E-2</v>
      </c>
      <c r="G123" s="133">
        <f t="shared" si="146"/>
        <v>8.419599106565985E-2</v>
      </c>
      <c r="H123" s="131">
        <f>H122/H171</f>
        <v>6.0635026499742901E-2</v>
      </c>
      <c r="I123" s="132">
        <f>I122/I171</f>
        <v>5.6860908197456241E-2</v>
      </c>
      <c r="J123" s="133">
        <f t="shared" si="144"/>
        <v>-6.2243203642413904E-2</v>
      </c>
    </row>
    <row r="124" spans="1:10" x14ac:dyDescent="0.2">
      <c r="A124" s="135" t="s">
        <v>36</v>
      </c>
      <c r="B124" s="118">
        <v>142.9</v>
      </c>
      <c r="C124" s="119">
        <f>CSU!C43</f>
        <v>146.4</v>
      </c>
      <c r="D124" s="120">
        <f t="shared" si="145"/>
        <v>2.4492652204338699E-2</v>
      </c>
      <c r="E124" s="118">
        <v>138.80000000000001</v>
      </c>
      <c r="F124" s="119">
        <f>CSU!D43</f>
        <v>314.8</v>
      </c>
      <c r="G124" s="120">
        <f t="shared" si="146"/>
        <v>1.2680115273775214</v>
      </c>
      <c r="H124" s="118">
        <f t="shared" ref="H124:I131" si="150">B124+E124</f>
        <v>281.70000000000005</v>
      </c>
      <c r="I124" s="119">
        <f t="shared" si="150"/>
        <v>461.20000000000005</v>
      </c>
      <c r="J124" s="120">
        <f t="shared" si="144"/>
        <v>0.63720269790557316</v>
      </c>
    </row>
    <row r="125" spans="1:10" x14ac:dyDescent="0.2">
      <c r="A125" s="135" t="s">
        <v>37</v>
      </c>
      <c r="B125" s="118">
        <v>112.4</v>
      </c>
      <c r="C125" s="119">
        <f>CSU!C44</f>
        <v>-4.5</v>
      </c>
      <c r="D125" s="120">
        <f t="shared" si="145"/>
        <v>-1.040035587188612</v>
      </c>
      <c r="E125" s="118">
        <v>433.5</v>
      </c>
      <c r="F125" s="119">
        <f>CSU!D44</f>
        <v>369.9</v>
      </c>
      <c r="G125" s="120">
        <f t="shared" si="146"/>
        <v>-0.14671280276816615</v>
      </c>
      <c r="H125" s="118">
        <f t="shared" si="150"/>
        <v>545.9</v>
      </c>
      <c r="I125" s="119">
        <f t="shared" si="150"/>
        <v>365.4</v>
      </c>
      <c r="J125" s="120">
        <f t="shared" si="144"/>
        <v>-0.33064663857849425</v>
      </c>
    </row>
    <row r="126" spans="1:10" x14ac:dyDescent="0.2">
      <c r="A126" s="135" t="s">
        <v>38</v>
      </c>
      <c r="B126" s="118">
        <v>439.5</v>
      </c>
      <c r="C126" s="119">
        <f>CSU!C45</f>
        <v>245.80000000000004</v>
      </c>
      <c r="D126" s="120">
        <f t="shared" si="145"/>
        <v>-0.44072810011376556</v>
      </c>
      <c r="E126" s="118">
        <v>26.1</v>
      </c>
      <c r="F126" s="119">
        <f>CSU!D45</f>
        <v>4.5</v>
      </c>
      <c r="G126" s="120">
        <f t="shared" si="146"/>
        <v>-0.82758620689655171</v>
      </c>
      <c r="H126" s="118">
        <f t="shared" si="150"/>
        <v>465.6</v>
      </c>
      <c r="I126" s="119">
        <f t="shared" si="150"/>
        <v>250.30000000000004</v>
      </c>
      <c r="J126" s="120">
        <f t="shared" si="144"/>
        <v>-0.462414089347079</v>
      </c>
    </row>
    <row r="127" spans="1:10" x14ac:dyDescent="0.2">
      <c r="A127" s="135" t="s">
        <v>39</v>
      </c>
      <c r="B127" s="118">
        <v>600.1</v>
      </c>
      <c r="C127" s="119">
        <f>CSU!C46</f>
        <v>560.20000000000005</v>
      </c>
      <c r="D127" s="120">
        <f t="shared" si="145"/>
        <v>-6.6488918513581033E-2</v>
      </c>
      <c r="E127" s="118">
        <v>18.899999999999999</v>
      </c>
      <c r="F127" s="119">
        <f>CSU!D46</f>
        <v>20.299999999999997</v>
      </c>
      <c r="G127" s="120">
        <f t="shared" si="146"/>
        <v>7.4074074074074001E-2</v>
      </c>
      <c r="H127" s="118">
        <f t="shared" si="150"/>
        <v>619</v>
      </c>
      <c r="I127" s="119">
        <f t="shared" si="150"/>
        <v>580.5</v>
      </c>
      <c r="J127" s="120">
        <f t="shared" si="144"/>
        <v>-6.2197092084006464E-2</v>
      </c>
    </row>
    <row r="128" spans="1:10" x14ac:dyDescent="0.2">
      <c r="A128" s="135" t="s">
        <v>40</v>
      </c>
      <c r="B128" s="118">
        <v>1028.9000000000001</v>
      </c>
      <c r="C128" s="119">
        <f>CSU!C47</f>
        <v>1214.9000000000001</v>
      </c>
      <c r="D128" s="120">
        <f t="shared" si="145"/>
        <v>0.1807755855768296</v>
      </c>
      <c r="E128" s="118">
        <v>4226.1000000000004</v>
      </c>
      <c r="F128" s="119">
        <f>CSU!D47</f>
        <v>8882.2999999999993</v>
      </c>
      <c r="G128" s="120">
        <f t="shared" si="146"/>
        <v>1.101772319632758</v>
      </c>
      <c r="H128" s="118">
        <f t="shared" si="150"/>
        <v>5255</v>
      </c>
      <c r="I128" s="119">
        <f t="shared" si="150"/>
        <v>10097.199999999999</v>
      </c>
      <c r="J128" s="120">
        <f t="shared" si="144"/>
        <v>0.92144624167459543</v>
      </c>
    </row>
    <row r="129" spans="1:10" x14ac:dyDescent="0.2">
      <c r="A129" s="135" t="s">
        <v>41</v>
      </c>
      <c r="B129" s="118">
        <v>2793.1</v>
      </c>
      <c r="C129" s="119">
        <f>CSU!C48</f>
        <v>3370.0999999999981</v>
      </c>
      <c r="D129" s="120">
        <f t="shared" si="145"/>
        <v>0.20658050195123634</v>
      </c>
      <c r="E129" s="118">
        <v>2573.9</v>
      </c>
      <c r="F129" s="119">
        <f>CSU!D48</f>
        <v>4043</v>
      </c>
      <c r="G129" s="120">
        <f t="shared" si="146"/>
        <v>0.57076809510859006</v>
      </c>
      <c r="H129" s="118">
        <f t="shared" si="150"/>
        <v>5367</v>
      </c>
      <c r="I129" s="119">
        <f t="shared" si="150"/>
        <v>7413.0999999999985</v>
      </c>
      <c r="J129" s="120">
        <f t="shared" si="144"/>
        <v>0.381237190236631</v>
      </c>
    </row>
    <row r="130" spans="1:10" ht="16" thickBot="1" x14ac:dyDescent="0.25">
      <c r="A130" s="121" t="s">
        <v>42</v>
      </c>
      <c r="B130" s="122">
        <v>918.1</v>
      </c>
      <c r="C130" s="123">
        <f>CSU!C49</f>
        <v>570.9</v>
      </c>
      <c r="D130" s="124">
        <f t="shared" si="145"/>
        <v>-0.3781723123842719</v>
      </c>
      <c r="E130" s="122">
        <v>1424.2</v>
      </c>
      <c r="F130" s="123">
        <f>CSU!D49</f>
        <v>2171.8000000000006</v>
      </c>
      <c r="G130" s="124">
        <f t="shared" si="146"/>
        <v>0.52492627439966333</v>
      </c>
      <c r="H130" s="122">
        <f t="shared" si="150"/>
        <v>2342.3000000000002</v>
      </c>
      <c r="I130" s="123">
        <f t="shared" si="150"/>
        <v>2742.7000000000007</v>
      </c>
      <c r="J130" s="124">
        <f t="shared" si="144"/>
        <v>0.17094309012509093</v>
      </c>
    </row>
    <row r="131" spans="1:10" s="129" customFormat="1" ht="16" thickTop="1" x14ac:dyDescent="0.2">
      <c r="A131" s="125" t="s">
        <v>43</v>
      </c>
      <c r="B131" s="126">
        <v>6035</v>
      </c>
      <c r="C131" s="127">
        <f>SUM(C124:C130)</f>
        <v>6103.7999999999975</v>
      </c>
      <c r="D131" s="128">
        <f t="shared" si="145"/>
        <v>1.1400165700082428E-2</v>
      </c>
      <c r="E131" s="126">
        <v>8841.5000000000018</v>
      </c>
      <c r="F131" s="127">
        <f>SUM(F124:F130)</f>
        <v>15806.6</v>
      </c>
      <c r="G131" s="128">
        <f t="shared" si="146"/>
        <v>0.78777356783351205</v>
      </c>
      <c r="H131" s="126">
        <f t="shared" si="150"/>
        <v>14876.500000000002</v>
      </c>
      <c r="I131" s="127">
        <f t="shared" si="150"/>
        <v>21910.399999999998</v>
      </c>
      <c r="J131" s="128">
        <f t="shared" si="144"/>
        <v>0.4728195476086442</v>
      </c>
    </row>
    <row r="132" spans="1:10" s="134" customFormat="1" ht="16" thickBot="1" x14ac:dyDescent="0.25">
      <c r="A132" s="130" t="s">
        <v>17</v>
      </c>
      <c r="B132" s="131">
        <v>0.10194360077973764</v>
      </c>
      <c r="C132" s="132">
        <f>C131/C171</f>
        <v>0.10049624114619515</v>
      </c>
      <c r="D132" s="133">
        <f t="shared" si="145"/>
        <v>-1.4197650685987632E-2</v>
      </c>
      <c r="E132" s="131">
        <v>0.45651455538688729</v>
      </c>
      <c r="F132" s="132">
        <f>F131/F171</f>
        <v>0.60192917718650873</v>
      </c>
      <c r="G132" s="133">
        <f t="shared" si="146"/>
        <v>0.31853227916552485</v>
      </c>
      <c r="H132" s="131">
        <f>H131/H171</f>
        <v>0.1893484270709766</v>
      </c>
      <c r="I132" s="132">
        <f>I131/I171</f>
        <v>0.25185381021075559</v>
      </c>
      <c r="J132" s="133">
        <f t="shared" si="144"/>
        <v>0.33010774954232425</v>
      </c>
    </row>
    <row r="133" spans="1:10" x14ac:dyDescent="0.2">
      <c r="A133" s="135" t="s">
        <v>44</v>
      </c>
      <c r="B133" s="118">
        <v>4897.8</v>
      </c>
      <c r="C133" s="119">
        <f>CSU!C51</f>
        <v>4812.7000000000025</v>
      </c>
      <c r="D133" s="120">
        <f t="shared" si="145"/>
        <v>-1.7375148025643682E-2</v>
      </c>
      <c r="E133" s="118">
        <v>60.2</v>
      </c>
      <c r="F133" s="119">
        <f>CSU!D51</f>
        <v>56.099999999999987</v>
      </c>
      <c r="G133" s="120">
        <f t="shared" si="146"/>
        <v>-6.8106312292359056E-2</v>
      </c>
      <c r="H133" s="118">
        <f t="shared" ref="H133:I138" si="151">B133+E133</f>
        <v>4958</v>
      </c>
      <c r="I133" s="119">
        <f t="shared" si="151"/>
        <v>4868.8000000000029</v>
      </c>
      <c r="J133" s="120">
        <f t="shared" si="144"/>
        <v>-1.7991125453811433E-2</v>
      </c>
    </row>
    <row r="134" spans="1:10" x14ac:dyDescent="0.2">
      <c r="A134" s="135" t="s">
        <v>45</v>
      </c>
      <c r="B134" s="118">
        <v>1785.7</v>
      </c>
      <c r="C134" s="119">
        <f>CSU!C52</f>
        <v>1780.1</v>
      </c>
      <c r="D134" s="120">
        <f t="shared" si="145"/>
        <v>-3.1360250882007819E-3</v>
      </c>
      <c r="E134" s="118">
        <v>97.5</v>
      </c>
      <c r="F134" s="119">
        <f>CSU!D52</f>
        <v>159.5</v>
      </c>
      <c r="G134" s="120">
        <f t="shared" si="146"/>
        <v>0.63589743589743586</v>
      </c>
      <c r="H134" s="118">
        <f t="shared" si="151"/>
        <v>1883.2</v>
      </c>
      <c r="I134" s="119">
        <f t="shared" si="151"/>
        <v>1939.6</v>
      </c>
      <c r="J134" s="120">
        <f t="shared" si="144"/>
        <v>2.9949022939677071E-2</v>
      </c>
    </row>
    <row r="135" spans="1:10" x14ac:dyDescent="0.2">
      <c r="A135" s="135" t="s">
        <v>46</v>
      </c>
      <c r="B135" s="118">
        <v>2772.7</v>
      </c>
      <c r="C135" s="119">
        <f>CSU!C53</f>
        <v>2879.7000000000007</v>
      </c>
      <c r="D135" s="120">
        <f t="shared" ref="D135:D166" si="152">IFERROR((C135-B135)/B135,0)</f>
        <v>3.8590543513543088E-2</v>
      </c>
      <c r="E135" s="118">
        <v>40.5</v>
      </c>
      <c r="F135" s="119">
        <f>CSU!D53</f>
        <v>77.700000000000017</v>
      </c>
      <c r="G135" s="120">
        <f t="shared" ref="G135:G166" si="153">IFERROR((F135-E135)/E135,0)</f>
        <v>0.91851851851851896</v>
      </c>
      <c r="H135" s="118">
        <f t="shared" si="151"/>
        <v>2813.2</v>
      </c>
      <c r="I135" s="119">
        <f t="shared" si="151"/>
        <v>2957.4000000000005</v>
      </c>
      <c r="J135" s="120">
        <f t="shared" si="144"/>
        <v>5.1258353476468344E-2</v>
      </c>
    </row>
    <row r="136" spans="1:10" x14ac:dyDescent="0.2">
      <c r="A136" s="135" t="s">
        <v>47</v>
      </c>
      <c r="B136" s="118">
        <v>0</v>
      </c>
      <c r="C136" s="119">
        <f>CSU!C54</f>
        <v>0</v>
      </c>
      <c r="D136" s="120">
        <f t="shared" si="152"/>
        <v>0</v>
      </c>
      <c r="E136" s="118">
        <v>0</v>
      </c>
      <c r="F136" s="119">
        <f>CSU!D54</f>
        <v>0</v>
      </c>
      <c r="G136" s="120">
        <f t="shared" si="153"/>
        <v>0</v>
      </c>
      <c r="H136" s="118">
        <f t="shared" si="151"/>
        <v>0</v>
      </c>
      <c r="I136" s="119">
        <f t="shared" si="151"/>
        <v>0</v>
      </c>
      <c r="J136" s="120">
        <f t="shared" si="144"/>
        <v>0</v>
      </c>
    </row>
    <row r="137" spans="1:10" ht="16" thickBot="1" x14ac:dyDescent="0.25">
      <c r="A137" s="121" t="s">
        <v>48</v>
      </c>
      <c r="B137" s="122">
        <v>1700.4</v>
      </c>
      <c r="C137" s="123">
        <f>CSU!C55</f>
        <v>1681.0999999999997</v>
      </c>
      <c r="D137" s="124">
        <f t="shared" si="152"/>
        <v>-1.1350270524582691E-2</v>
      </c>
      <c r="E137" s="122">
        <v>41.5</v>
      </c>
      <c r="F137" s="123">
        <f>CSU!D55</f>
        <v>20.9</v>
      </c>
      <c r="G137" s="124">
        <f t="shared" si="153"/>
        <v>-0.49638554216867475</v>
      </c>
      <c r="H137" s="122">
        <f t="shared" si="151"/>
        <v>1741.9</v>
      </c>
      <c r="I137" s="123">
        <f t="shared" si="151"/>
        <v>1701.9999999999998</v>
      </c>
      <c r="J137" s="124">
        <f t="shared" si="144"/>
        <v>-2.2906022159710843E-2</v>
      </c>
    </row>
    <row r="138" spans="1:10" s="129" customFormat="1" ht="16" thickTop="1" x14ac:dyDescent="0.2">
      <c r="A138" s="125" t="s">
        <v>49</v>
      </c>
      <c r="B138" s="126">
        <v>11156.6</v>
      </c>
      <c r="C138" s="127">
        <f>SUM(C133:C137)</f>
        <v>11153.600000000004</v>
      </c>
      <c r="D138" s="128">
        <f t="shared" si="152"/>
        <v>-2.6889912697384167E-4</v>
      </c>
      <c r="E138" s="126">
        <v>239.7</v>
      </c>
      <c r="F138" s="127">
        <f>SUM(F133:F137)</f>
        <v>314.2</v>
      </c>
      <c r="G138" s="128">
        <f t="shared" si="153"/>
        <v>0.31080517313308303</v>
      </c>
      <c r="H138" s="126">
        <f t="shared" si="151"/>
        <v>11396.300000000001</v>
      </c>
      <c r="I138" s="127">
        <f t="shared" si="151"/>
        <v>11467.800000000005</v>
      </c>
      <c r="J138" s="128">
        <f t="shared" si="144"/>
        <v>6.273966111808537E-3</v>
      </c>
    </row>
    <row r="139" spans="1:10" s="134" customFormat="1" ht="16" thickBot="1" x14ac:dyDescent="0.25">
      <c r="A139" s="130" t="s">
        <v>17</v>
      </c>
      <c r="B139" s="131">
        <v>0.18845799112828848</v>
      </c>
      <c r="C139" s="132">
        <f>C138/C171</f>
        <v>0.18363886025888843</v>
      </c>
      <c r="D139" s="133">
        <f t="shared" si="152"/>
        <v>-2.5571379810153783E-2</v>
      </c>
      <c r="E139" s="131">
        <v>1.2376467672480559E-2</v>
      </c>
      <c r="F139" s="132">
        <f>F138/F171</f>
        <v>1.1965011290979781E-2</v>
      </c>
      <c r="G139" s="133">
        <f t="shared" si="153"/>
        <v>-3.324505766824435E-2</v>
      </c>
      <c r="H139" s="131">
        <f>H138/H171</f>
        <v>0.14505236308466174</v>
      </c>
      <c r="I139" s="132">
        <f>I138/I171</f>
        <v>0.13181909617053564</v>
      </c>
      <c r="J139" s="133">
        <f t="shared" si="144"/>
        <v>-9.12309639961007E-2</v>
      </c>
    </row>
    <row r="140" spans="1:10" x14ac:dyDescent="0.2">
      <c r="A140" s="135" t="s">
        <v>50</v>
      </c>
      <c r="B140" s="118">
        <v>252.2</v>
      </c>
      <c r="C140" s="119">
        <f>CSU!C57</f>
        <v>386.9</v>
      </c>
      <c r="D140" s="120">
        <f t="shared" si="152"/>
        <v>0.53409992069785883</v>
      </c>
      <c r="E140" s="118">
        <v>3.2</v>
      </c>
      <c r="F140" s="119">
        <f>CSU!D57</f>
        <v>2.7</v>
      </c>
      <c r="G140" s="120">
        <f t="shared" si="153"/>
        <v>-0.15625</v>
      </c>
      <c r="H140" s="118">
        <f t="shared" ref="H140:H153" si="154">B140+E140</f>
        <v>255.39999999999998</v>
      </c>
      <c r="I140" s="119">
        <f t="shared" ref="I140:I153" si="155">C140+F140</f>
        <v>389.59999999999997</v>
      </c>
      <c r="J140" s="120">
        <f t="shared" si="144"/>
        <v>0.52545027407987466</v>
      </c>
    </row>
    <row r="141" spans="1:10" x14ac:dyDescent="0.2">
      <c r="A141" s="135" t="s">
        <v>51</v>
      </c>
      <c r="B141" s="118">
        <v>942.5</v>
      </c>
      <c r="C141" s="119">
        <f>CSU!C58</f>
        <v>1058.7999999999997</v>
      </c>
      <c r="D141" s="120">
        <f t="shared" si="152"/>
        <v>0.1233952254641907</v>
      </c>
      <c r="E141" s="118">
        <v>242.4</v>
      </c>
      <c r="F141" s="119">
        <f>CSU!D58</f>
        <v>264.2000000000001</v>
      </c>
      <c r="G141" s="120">
        <f t="shared" si="153"/>
        <v>8.9933993399340328E-2</v>
      </c>
      <c r="H141" s="118">
        <f t="shared" si="154"/>
        <v>1184.9000000000001</v>
      </c>
      <c r="I141" s="119">
        <f t="shared" si="155"/>
        <v>1322.9999999999998</v>
      </c>
      <c r="J141" s="120">
        <f t="shared" si="144"/>
        <v>0.11654991982445748</v>
      </c>
    </row>
    <row r="142" spans="1:10" x14ac:dyDescent="0.2">
      <c r="A142" s="135" t="s">
        <v>52</v>
      </c>
      <c r="B142" s="118">
        <v>1519.2</v>
      </c>
      <c r="C142" s="119">
        <f>CSU!C59</f>
        <v>1168.8000000000004</v>
      </c>
      <c r="D142" s="120">
        <f t="shared" si="152"/>
        <v>-0.23064770932069487</v>
      </c>
      <c r="E142" s="118">
        <v>452.8</v>
      </c>
      <c r="F142" s="119">
        <f>CSU!D59</f>
        <v>375.79999999999995</v>
      </c>
      <c r="G142" s="120">
        <f t="shared" si="153"/>
        <v>-0.17005300353356903</v>
      </c>
      <c r="H142" s="118">
        <f t="shared" si="154"/>
        <v>1972</v>
      </c>
      <c r="I142" s="119">
        <f t="shared" si="155"/>
        <v>1544.6000000000004</v>
      </c>
      <c r="J142" s="120">
        <f t="shared" si="144"/>
        <v>-0.2167342799188639</v>
      </c>
    </row>
    <row r="143" spans="1:10" x14ac:dyDescent="0.2">
      <c r="A143" s="135" t="s">
        <v>53</v>
      </c>
      <c r="B143" s="118">
        <v>522</v>
      </c>
      <c r="C143" s="119">
        <f>CSU!C60</f>
        <v>509.90000000000026</v>
      </c>
      <c r="D143" s="120">
        <f t="shared" si="152"/>
        <v>-2.3180076628351989E-2</v>
      </c>
      <c r="E143" s="118">
        <v>256.8</v>
      </c>
      <c r="F143" s="119">
        <f>CSU!D60</f>
        <v>256.09999999999997</v>
      </c>
      <c r="G143" s="120">
        <f t="shared" si="153"/>
        <v>-2.7258566978194915E-3</v>
      </c>
      <c r="H143" s="118">
        <f t="shared" si="154"/>
        <v>778.8</v>
      </c>
      <c r="I143" s="119">
        <f t="shared" si="155"/>
        <v>766.00000000000023</v>
      </c>
      <c r="J143" s="120">
        <f t="shared" si="144"/>
        <v>-1.6435541859270323E-2</v>
      </c>
    </row>
    <row r="144" spans="1:10" x14ac:dyDescent="0.2">
      <c r="A144" s="135" t="s">
        <v>54</v>
      </c>
      <c r="B144" s="118">
        <v>1860.6</v>
      </c>
      <c r="C144" s="119">
        <f>CSU!C62</f>
        <v>2510.3000000000002</v>
      </c>
      <c r="D144" s="120">
        <f t="shared" si="152"/>
        <v>0.34918843383854686</v>
      </c>
      <c r="E144" s="118">
        <v>198.5</v>
      </c>
      <c r="F144" s="119">
        <f>CSU!D62</f>
        <v>402.5</v>
      </c>
      <c r="G144" s="120">
        <f t="shared" si="153"/>
        <v>1.0277078085642317</v>
      </c>
      <c r="H144" s="118">
        <f t="shared" si="154"/>
        <v>2059.1</v>
      </c>
      <c r="I144" s="119">
        <f t="shared" si="155"/>
        <v>2912.8</v>
      </c>
      <c r="J144" s="120">
        <f t="shared" si="144"/>
        <v>0.41459861104366003</v>
      </c>
    </row>
    <row r="145" spans="1:10" x14ac:dyDescent="0.2">
      <c r="A145" s="135" t="s">
        <v>55</v>
      </c>
      <c r="B145" s="118">
        <v>0</v>
      </c>
      <c r="C145" s="119">
        <f>CSU!C63</f>
        <v>0</v>
      </c>
      <c r="D145" s="120">
        <f t="shared" si="152"/>
        <v>0</v>
      </c>
      <c r="E145" s="118">
        <v>0</v>
      </c>
      <c r="F145" s="119">
        <f>CSU!D63</f>
        <v>0</v>
      </c>
      <c r="G145" s="120">
        <f t="shared" si="153"/>
        <v>0</v>
      </c>
      <c r="H145" s="118">
        <f t="shared" si="154"/>
        <v>0</v>
      </c>
      <c r="I145" s="119">
        <f t="shared" si="155"/>
        <v>0</v>
      </c>
      <c r="J145" s="120">
        <f t="shared" si="144"/>
        <v>0</v>
      </c>
    </row>
    <row r="146" spans="1:10" x14ac:dyDescent="0.2">
      <c r="A146" s="135" t="s">
        <v>56</v>
      </c>
      <c r="B146" s="118">
        <v>2136.1999999999998</v>
      </c>
      <c r="C146" s="119">
        <f>CSU!C64</f>
        <v>2263.6</v>
      </c>
      <c r="D146" s="120">
        <f t="shared" si="152"/>
        <v>5.9638610616983473E-2</v>
      </c>
      <c r="E146" s="118">
        <v>21.6</v>
      </c>
      <c r="F146" s="119">
        <f>CSU!D64</f>
        <v>18</v>
      </c>
      <c r="G146" s="120">
        <f t="shared" si="153"/>
        <v>-0.16666666666666671</v>
      </c>
      <c r="H146" s="118">
        <f t="shared" si="154"/>
        <v>2157.7999999999997</v>
      </c>
      <c r="I146" s="119">
        <f t="shared" si="155"/>
        <v>2281.6</v>
      </c>
      <c r="J146" s="120">
        <f t="shared" si="144"/>
        <v>5.7373250532950316E-2</v>
      </c>
    </row>
    <row r="147" spans="1:10" x14ac:dyDescent="0.2">
      <c r="A147" s="135" t="s">
        <v>57</v>
      </c>
      <c r="B147" s="118">
        <v>31.6</v>
      </c>
      <c r="C147" s="119">
        <f>CSU!C65</f>
        <v>69</v>
      </c>
      <c r="D147" s="120">
        <f t="shared" si="152"/>
        <v>1.1835443037974682</v>
      </c>
      <c r="E147" s="118">
        <v>0</v>
      </c>
      <c r="F147" s="119">
        <f>CSU!D65</f>
        <v>0</v>
      </c>
      <c r="G147" s="120">
        <f t="shared" si="153"/>
        <v>0</v>
      </c>
      <c r="H147" s="118">
        <f t="shared" si="154"/>
        <v>31.6</v>
      </c>
      <c r="I147" s="119">
        <f t="shared" si="155"/>
        <v>69</v>
      </c>
      <c r="J147" s="120">
        <f t="shared" si="144"/>
        <v>1.1835443037974682</v>
      </c>
    </row>
    <row r="148" spans="1:10" x14ac:dyDescent="0.2">
      <c r="A148" s="135" t="s">
        <v>58</v>
      </c>
      <c r="B148" s="118">
        <v>2512.3000000000002</v>
      </c>
      <c r="C148" s="119">
        <f>CSU!C66</f>
        <v>2987.1000000000008</v>
      </c>
      <c r="D148" s="120">
        <f t="shared" si="152"/>
        <v>0.18899016837161192</v>
      </c>
      <c r="E148" s="118">
        <v>42.3</v>
      </c>
      <c r="F148" s="119">
        <f>CSU!D66</f>
        <v>40.799999999999997</v>
      </c>
      <c r="G148" s="120">
        <f t="shared" si="153"/>
        <v>-3.5460992907801421E-2</v>
      </c>
      <c r="H148" s="118">
        <f t="shared" si="154"/>
        <v>2554.6000000000004</v>
      </c>
      <c r="I148" s="119">
        <f t="shared" si="155"/>
        <v>3027.900000000001</v>
      </c>
      <c r="J148" s="120">
        <f t="shared" si="144"/>
        <v>0.18527362405073222</v>
      </c>
    </row>
    <row r="149" spans="1:10" x14ac:dyDescent="0.2">
      <c r="A149" s="135" t="s">
        <v>59</v>
      </c>
      <c r="B149" s="118">
        <v>0</v>
      </c>
      <c r="C149" s="119">
        <f>CSU!C67</f>
        <v>0</v>
      </c>
      <c r="D149" s="120">
        <f t="shared" si="152"/>
        <v>0</v>
      </c>
      <c r="E149" s="118">
        <v>0</v>
      </c>
      <c r="F149" s="119">
        <f>CSU!D67</f>
        <v>0</v>
      </c>
      <c r="G149" s="120">
        <f t="shared" si="153"/>
        <v>0</v>
      </c>
      <c r="H149" s="118">
        <f t="shared" si="154"/>
        <v>0</v>
      </c>
      <c r="I149" s="119">
        <f t="shared" si="155"/>
        <v>0</v>
      </c>
      <c r="J149" s="120">
        <f t="shared" si="144"/>
        <v>0</v>
      </c>
    </row>
    <row r="150" spans="1:10" x14ac:dyDescent="0.2">
      <c r="A150" s="135" t="s">
        <v>60</v>
      </c>
      <c r="B150" s="118">
        <v>21.9</v>
      </c>
      <c r="C150" s="119">
        <f>CSU!C68</f>
        <v>26.5</v>
      </c>
      <c r="D150" s="120">
        <f t="shared" si="152"/>
        <v>0.21004566210045669</v>
      </c>
      <c r="E150" s="118">
        <v>15.9</v>
      </c>
      <c r="F150" s="119">
        <f>CSU!D68</f>
        <v>1.1000000000000001</v>
      </c>
      <c r="G150" s="120">
        <f t="shared" si="153"/>
        <v>-0.9308176100628931</v>
      </c>
      <c r="H150" s="118">
        <f t="shared" si="154"/>
        <v>37.799999999999997</v>
      </c>
      <c r="I150" s="119">
        <f t="shared" si="155"/>
        <v>27.6</v>
      </c>
      <c r="J150" s="120">
        <f t="shared" si="144"/>
        <v>-0.26984126984126977</v>
      </c>
    </row>
    <row r="151" spans="1:10" x14ac:dyDescent="0.2">
      <c r="A151" s="135" t="s">
        <v>61</v>
      </c>
      <c r="B151" s="118">
        <v>272</v>
      </c>
      <c r="C151" s="119">
        <f>CSU!C69</f>
        <v>272</v>
      </c>
      <c r="D151" s="120">
        <f t="shared" si="152"/>
        <v>0</v>
      </c>
      <c r="E151" s="118">
        <v>0</v>
      </c>
      <c r="F151" s="119">
        <f>CSU!D69</f>
        <v>0</v>
      </c>
      <c r="G151" s="120">
        <f t="shared" si="153"/>
        <v>0</v>
      </c>
      <c r="H151" s="118">
        <f t="shared" si="154"/>
        <v>272</v>
      </c>
      <c r="I151" s="119">
        <f t="shared" si="155"/>
        <v>272</v>
      </c>
      <c r="J151" s="120">
        <f t="shared" si="144"/>
        <v>0</v>
      </c>
    </row>
    <row r="152" spans="1:10" ht="16" thickBot="1" x14ac:dyDescent="0.25">
      <c r="A152" s="121" t="s">
        <v>62</v>
      </c>
      <c r="B152" s="122">
        <v>250.4</v>
      </c>
      <c r="C152" s="123">
        <f>CSU!C70</f>
        <v>309.60000000000002</v>
      </c>
      <c r="D152" s="124">
        <f t="shared" si="152"/>
        <v>0.23642172523961669</v>
      </c>
      <c r="E152" s="122">
        <v>0</v>
      </c>
      <c r="F152" s="123">
        <f>CSU!D70</f>
        <v>0</v>
      </c>
      <c r="G152" s="124">
        <f t="shared" si="153"/>
        <v>0</v>
      </c>
      <c r="H152" s="122">
        <f t="shared" si="154"/>
        <v>250.4</v>
      </c>
      <c r="I152" s="123">
        <f t="shared" si="155"/>
        <v>309.60000000000002</v>
      </c>
      <c r="J152" s="124">
        <f t="shared" si="144"/>
        <v>0.23642172523961669</v>
      </c>
    </row>
    <row r="153" spans="1:10" s="129" customFormat="1" ht="16" thickTop="1" x14ac:dyDescent="0.2">
      <c r="A153" s="125" t="s">
        <v>63</v>
      </c>
      <c r="B153" s="126">
        <v>10320.9</v>
      </c>
      <c r="C153" s="127">
        <f>SUM(C140:C152)</f>
        <v>11562.500000000002</v>
      </c>
      <c r="D153" s="128">
        <f t="shared" si="152"/>
        <v>0.12029958627639084</v>
      </c>
      <c r="E153" s="126">
        <v>1233.5</v>
      </c>
      <c r="F153" s="127">
        <f>SUM(F140:F152)</f>
        <v>1361.1999999999998</v>
      </c>
      <c r="G153" s="128">
        <f t="shared" si="153"/>
        <v>0.10352655046615307</v>
      </c>
      <c r="H153" s="126">
        <f t="shared" si="154"/>
        <v>11554.4</v>
      </c>
      <c r="I153" s="127">
        <f t="shared" si="155"/>
        <v>12923.7</v>
      </c>
      <c r="J153" s="128">
        <f t="shared" si="144"/>
        <v>0.11850896628124361</v>
      </c>
    </row>
    <row r="154" spans="1:10" s="134" customFormat="1" ht="16" thickBot="1" x14ac:dyDescent="0.25">
      <c r="A154" s="130" t="s">
        <v>17</v>
      </c>
      <c r="B154" s="131">
        <v>0.17434129399960135</v>
      </c>
      <c r="C154" s="132">
        <f>C153/C171</f>
        <v>0.19037120945196143</v>
      </c>
      <c r="D154" s="133">
        <f t="shared" si="152"/>
        <v>9.1945603273982379E-2</v>
      </c>
      <c r="E154" s="131">
        <v>6.3689498848580606E-2</v>
      </c>
      <c r="F154" s="132">
        <f>F153/F171</f>
        <v>5.1835688635524117E-2</v>
      </c>
      <c r="G154" s="133">
        <f t="shared" si="153"/>
        <v>-0.18611875469829772</v>
      </c>
      <c r="H154" s="131">
        <f>H153/H171</f>
        <v>0.14706466344562846</v>
      </c>
      <c r="I154" s="132">
        <f>I153/I171</f>
        <v>0.14855425218255908</v>
      </c>
      <c r="J154" s="133">
        <f t="shared" si="144"/>
        <v>1.0128801181946282E-2</v>
      </c>
    </row>
    <row r="155" spans="1:10" x14ac:dyDescent="0.2">
      <c r="A155" s="135" t="s">
        <v>64</v>
      </c>
      <c r="B155" s="118">
        <v>0</v>
      </c>
      <c r="C155" s="119">
        <f>CSU!C75</f>
        <v>0</v>
      </c>
      <c r="D155" s="120">
        <f t="shared" si="152"/>
        <v>0</v>
      </c>
      <c r="E155" s="118">
        <v>969.1</v>
      </c>
      <c r="F155" s="119">
        <f>CSU!D75</f>
        <v>661.4</v>
      </c>
      <c r="G155" s="120">
        <f t="shared" si="153"/>
        <v>-0.31751109276648443</v>
      </c>
      <c r="H155" s="118">
        <f t="shared" ref="H155:I161" si="156">B155+E155</f>
        <v>969.1</v>
      </c>
      <c r="I155" s="119">
        <f t="shared" si="156"/>
        <v>661.4</v>
      </c>
      <c r="J155" s="120">
        <f t="shared" si="144"/>
        <v>-0.31751109276648443</v>
      </c>
    </row>
    <row r="156" spans="1:10" x14ac:dyDescent="0.2">
      <c r="A156" s="135" t="s">
        <v>65</v>
      </c>
      <c r="B156" s="118">
        <v>0</v>
      </c>
      <c r="C156" s="119">
        <f>CSU!C76</f>
        <v>597.20000000000005</v>
      </c>
      <c r="D156" s="120">
        <f t="shared" si="152"/>
        <v>0</v>
      </c>
      <c r="E156" s="118">
        <v>397</v>
      </c>
      <c r="F156" s="119">
        <f>CSU!D76</f>
        <v>376.9</v>
      </c>
      <c r="G156" s="120">
        <f t="shared" si="153"/>
        <v>-5.0629722921914415E-2</v>
      </c>
      <c r="H156" s="118">
        <f t="shared" si="156"/>
        <v>397</v>
      </c>
      <c r="I156" s="119">
        <f t="shared" si="156"/>
        <v>974.1</v>
      </c>
      <c r="J156" s="120">
        <f t="shared" si="144"/>
        <v>1.4536523929471032</v>
      </c>
    </row>
    <row r="157" spans="1:10" x14ac:dyDescent="0.2">
      <c r="A157" s="135" t="s">
        <v>66</v>
      </c>
      <c r="B157" s="118">
        <v>0</v>
      </c>
      <c r="C157" s="119">
        <f>CSU!C77</f>
        <v>0</v>
      </c>
      <c r="D157" s="120">
        <f t="shared" si="152"/>
        <v>0</v>
      </c>
      <c r="E157" s="118">
        <v>0</v>
      </c>
      <c r="F157" s="119">
        <f>CSU!D77</f>
        <v>0</v>
      </c>
      <c r="G157" s="120">
        <f t="shared" si="153"/>
        <v>0</v>
      </c>
      <c r="H157" s="118">
        <f t="shared" si="156"/>
        <v>0</v>
      </c>
      <c r="I157" s="119">
        <f t="shared" si="156"/>
        <v>0</v>
      </c>
      <c r="J157" s="120">
        <f t="shared" ref="J157:J171" si="157">IFERROR((I157-H157)/H157,0)</f>
        <v>0</v>
      </c>
    </row>
    <row r="158" spans="1:10" x14ac:dyDescent="0.2">
      <c r="A158" s="135" t="s">
        <v>67</v>
      </c>
      <c r="B158" s="118">
        <v>0</v>
      </c>
      <c r="C158" s="119">
        <f>CSU!C78</f>
        <v>0</v>
      </c>
      <c r="D158" s="120">
        <f t="shared" si="152"/>
        <v>0</v>
      </c>
      <c r="E158" s="118">
        <v>1190.2</v>
      </c>
      <c r="F158" s="119">
        <f>CSU!D78</f>
        <v>1607.2</v>
      </c>
      <c r="G158" s="120">
        <f t="shared" si="153"/>
        <v>0.3503612838178457</v>
      </c>
      <c r="H158" s="118">
        <f t="shared" si="156"/>
        <v>1190.2</v>
      </c>
      <c r="I158" s="119">
        <f t="shared" si="156"/>
        <v>1607.2</v>
      </c>
      <c r="J158" s="120">
        <f t="shared" si="157"/>
        <v>0.3503612838178457</v>
      </c>
    </row>
    <row r="159" spans="1:10" x14ac:dyDescent="0.2">
      <c r="A159" s="135" t="s">
        <v>68</v>
      </c>
      <c r="B159" s="118">
        <v>82.7</v>
      </c>
      <c r="C159" s="119">
        <f>CSU!C79</f>
        <v>465.69999999999993</v>
      </c>
      <c r="D159" s="120">
        <f t="shared" si="152"/>
        <v>4.6311970979443764</v>
      </c>
      <c r="E159" s="118">
        <v>307.39999999999998</v>
      </c>
      <c r="F159" s="119">
        <f>CSU!D79</f>
        <v>304.79999999999984</v>
      </c>
      <c r="G159" s="120">
        <f t="shared" si="153"/>
        <v>-8.4580351333771522E-3</v>
      </c>
      <c r="H159" s="118">
        <f t="shared" si="156"/>
        <v>390.09999999999997</v>
      </c>
      <c r="I159" s="119">
        <f t="shared" si="156"/>
        <v>770.49999999999977</v>
      </c>
      <c r="J159" s="120">
        <f t="shared" si="157"/>
        <v>0.97513458087669791</v>
      </c>
    </row>
    <row r="160" spans="1:10" ht="16" thickBot="1" x14ac:dyDescent="0.25">
      <c r="A160" s="121" t="s">
        <v>69</v>
      </c>
      <c r="B160" s="122">
        <v>0</v>
      </c>
      <c r="C160" s="123">
        <f>CSU!C80</f>
        <v>0</v>
      </c>
      <c r="D160" s="124">
        <f t="shared" si="152"/>
        <v>0</v>
      </c>
      <c r="E160" s="122">
        <v>144</v>
      </c>
      <c r="F160" s="123">
        <f>CSU!D80</f>
        <v>115.90000000000002</v>
      </c>
      <c r="G160" s="124">
        <f t="shared" si="153"/>
        <v>-0.19513888888888875</v>
      </c>
      <c r="H160" s="122">
        <f t="shared" si="156"/>
        <v>144</v>
      </c>
      <c r="I160" s="123">
        <f t="shared" si="156"/>
        <v>115.90000000000002</v>
      </c>
      <c r="J160" s="124">
        <f t="shared" si="157"/>
        <v>-0.19513888888888875</v>
      </c>
    </row>
    <row r="161" spans="1:14" s="129" customFormat="1" ht="16" thickTop="1" x14ac:dyDescent="0.2">
      <c r="A161" s="125" t="s">
        <v>70</v>
      </c>
      <c r="B161" s="126">
        <v>82.7</v>
      </c>
      <c r="C161" s="127">
        <f>SUM(C155:C160)</f>
        <v>1062.9000000000001</v>
      </c>
      <c r="D161" s="128">
        <f t="shared" si="152"/>
        <v>11.852478839177751</v>
      </c>
      <c r="E161" s="126">
        <v>3007.7000000000003</v>
      </c>
      <c r="F161" s="127">
        <f>SUM(F155:F160)</f>
        <v>3066.2</v>
      </c>
      <c r="G161" s="128">
        <f t="shared" si="153"/>
        <v>1.9450078132792346E-2</v>
      </c>
      <c r="H161" s="126">
        <f t="shared" si="156"/>
        <v>3090.4</v>
      </c>
      <c r="I161" s="127">
        <f t="shared" si="156"/>
        <v>4129.1000000000004</v>
      </c>
      <c r="J161" s="128">
        <f t="shared" si="157"/>
        <v>0.33610535852964024</v>
      </c>
    </row>
    <row r="162" spans="1:14" s="134" customFormat="1" ht="16" thickBot="1" x14ac:dyDescent="0.25">
      <c r="A162" s="130" t="s">
        <v>17</v>
      </c>
      <c r="B162" s="131">
        <v>1.3969736179758581E-3</v>
      </c>
      <c r="C162" s="132">
        <f>C161/C171</f>
        <v>1.7500156413101819E-2</v>
      </c>
      <c r="D162" s="133">
        <f t="shared" si="152"/>
        <v>11.527191772210154</v>
      </c>
      <c r="E162" s="131">
        <v>0.1552970455507709</v>
      </c>
      <c r="F162" s="132">
        <f>F161/F171</f>
        <v>0.11676358249650606</v>
      </c>
      <c r="G162" s="133">
        <f t="shared" si="153"/>
        <v>-0.24812747027867429</v>
      </c>
      <c r="H162" s="131">
        <f>H161/H171</f>
        <v>3.9334680806651159E-2</v>
      </c>
      <c r="I162" s="132">
        <f>I161/I171</f>
        <v>4.7462828964383627E-2</v>
      </c>
      <c r="J162" s="133">
        <f t="shared" si="157"/>
        <v>0.20664075546173155</v>
      </c>
    </row>
    <row r="163" spans="1:14" x14ac:dyDescent="0.2">
      <c r="A163" s="135" t="s">
        <v>71</v>
      </c>
      <c r="B163" s="118">
        <v>0</v>
      </c>
      <c r="C163" s="119">
        <f>CSU!C81</f>
        <v>0</v>
      </c>
      <c r="D163" s="120">
        <f t="shared" si="152"/>
        <v>0</v>
      </c>
      <c r="E163" s="118">
        <v>0</v>
      </c>
      <c r="F163" s="119">
        <f>CSU!D81</f>
        <v>0</v>
      </c>
      <c r="G163" s="120">
        <f t="shared" si="153"/>
        <v>0</v>
      </c>
      <c r="H163" s="118">
        <f t="shared" ref="H163:I165" si="158">B163+E163</f>
        <v>0</v>
      </c>
      <c r="I163" s="119">
        <f t="shared" si="158"/>
        <v>0</v>
      </c>
      <c r="J163" s="120">
        <f t="shared" si="157"/>
        <v>0</v>
      </c>
    </row>
    <row r="164" spans="1:14" ht="16" thickBot="1" x14ac:dyDescent="0.25">
      <c r="A164" s="121" t="s">
        <v>72</v>
      </c>
      <c r="B164" s="122">
        <v>0</v>
      </c>
      <c r="C164" s="123">
        <f>CSU!C82</f>
        <v>0</v>
      </c>
      <c r="D164" s="124">
        <f t="shared" si="152"/>
        <v>0</v>
      </c>
      <c r="E164" s="122">
        <v>0</v>
      </c>
      <c r="F164" s="123">
        <f>CSU!D82</f>
        <v>0</v>
      </c>
      <c r="G164" s="124">
        <f t="shared" si="153"/>
        <v>0</v>
      </c>
      <c r="H164" s="122">
        <f t="shared" si="158"/>
        <v>0</v>
      </c>
      <c r="I164" s="123">
        <f t="shared" si="158"/>
        <v>0</v>
      </c>
      <c r="J164" s="124">
        <f t="shared" si="157"/>
        <v>0</v>
      </c>
    </row>
    <row r="165" spans="1:14" s="129" customFormat="1" ht="16" thickTop="1" x14ac:dyDescent="0.2">
      <c r="A165" s="125" t="s">
        <v>73</v>
      </c>
      <c r="B165" s="126">
        <v>0</v>
      </c>
      <c r="C165" s="127">
        <f>SUM(C163:C164)</f>
        <v>0</v>
      </c>
      <c r="D165" s="128">
        <f t="shared" si="152"/>
        <v>0</v>
      </c>
      <c r="E165" s="126">
        <v>0</v>
      </c>
      <c r="F165" s="127">
        <f>SUM(F163:F164)</f>
        <v>0</v>
      </c>
      <c r="G165" s="128">
        <f t="shared" si="153"/>
        <v>0</v>
      </c>
      <c r="H165" s="126">
        <f t="shared" si="158"/>
        <v>0</v>
      </c>
      <c r="I165" s="127">
        <f t="shared" si="158"/>
        <v>0</v>
      </c>
      <c r="J165" s="128">
        <f t="shared" si="157"/>
        <v>0</v>
      </c>
    </row>
    <row r="166" spans="1:14" s="134" customFormat="1" ht="16" thickBot="1" x14ac:dyDescent="0.25">
      <c r="A166" s="130" t="s">
        <v>17</v>
      </c>
      <c r="B166" s="131">
        <v>0</v>
      </c>
      <c r="C166" s="132">
        <f>C165/C171</f>
        <v>0</v>
      </c>
      <c r="D166" s="133">
        <f t="shared" si="152"/>
        <v>0</v>
      </c>
      <c r="E166" s="131">
        <v>0</v>
      </c>
      <c r="F166" s="132">
        <f>F165/F171</f>
        <v>0</v>
      </c>
      <c r="G166" s="133">
        <f t="shared" si="153"/>
        <v>0</v>
      </c>
      <c r="H166" s="131">
        <f>H165/H171</f>
        <v>0</v>
      </c>
      <c r="I166" s="132">
        <f>I165/I171</f>
        <v>0</v>
      </c>
      <c r="J166" s="133">
        <f t="shared" si="157"/>
        <v>0</v>
      </c>
    </row>
    <row r="167" spans="1:14" s="129" customFormat="1" x14ac:dyDescent="0.2">
      <c r="A167" s="125" t="s">
        <v>74</v>
      </c>
      <c r="B167" s="126">
        <v>1024</v>
      </c>
      <c r="C167" s="127">
        <f>CSU!C83</f>
        <v>1025</v>
      </c>
      <c r="D167" s="128">
        <f t="shared" ref="D167:D171" si="159">IFERROR((C167-B167)/B167,0)</f>
        <v>9.765625E-4</v>
      </c>
      <c r="E167" s="126">
        <v>446.2</v>
      </c>
      <c r="F167" s="127">
        <f>CSU!D83</f>
        <v>412.60000000000008</v>
      </c>
      <c r="G167" s="128">
        <f t="shared" ref="G167:G171" si="160">IFERROR((F167-E167)/E167,0)</f>
        <v>-7.5302554908112745E-2</v>
      </c>
      <c r="H167" s="126">
        <f>B167+E167</f>
        <v>1470.2</v>
      </c>
      <c r="I167" s="127">
        <f>C167+F167</f>
        <v>1437.6000000000001</v>
      </c>
      <c r="J167" s="128">
        <f t="shared" si="157"/>
        <v>-2.2173853897428857E-2</v>
      </c>
    </row>
    <row r="168" spans="1:14" s="134" customFormat="1" ht="16" thickBot="1" x14ac:dyDescent="0.25">
      <c r="A168" s="130" t="s">
        <v>17</v>
      </c>
      <c r="B168" s="131">
        <v>1.7297472609519693E-2</v>
      </c>
      <c r="C168" s="132">
        <f>C167/C171</f>
        <v>1.6876150459525226E-2</v>
      </c>
      <c r="D168" s="133">
        <f t="shared" si="159"/>
        <v>-2.4357439928107832E-2</v>
      </c>
      <c r="E168" s="131">
        <v>2.3038714540929602E-2</v>
      </c>
      <c r="F168" s="132">
        <f>F167/F171</f>
        <v>1.5712169505595987E-2</v>
      </c>
      <c r="G168" s="133">
        <f t="shared" si="160"/>
        <v>-0.31801014862689436</v>
      </c>
      <c r="H168" s="131">
        <f>H167/H171</f>
        <v>1.871273871406243E-2</v>
      </c>
      <c r="I168" s="132">
        <f>I167/I171</f>
        <v>1.6524802721948586E-2</v>
      </c>
      <c r="J168" s="133">
        <f t="shared" si="157"/>
        <v>-0.11692227554428647</v>
      </c>
    </row>
    <row r="169" spans="1:14" s="129" customFormat="1" x14ac:dyDescent="0.2">
      <c r="A169" s="125" t="s">
        <v>75</v>
      </c>
      <c r="B169" s="126">
        <v>590.9</v>
      </c>
      <c r="C169" s="127">
        <f>CSU!C84</f>
        <v>599.9</v>
      </c>
      <c r="D169" s="128">
        <f t="shared" si="159"/>
        <v>1.523100355390083E-2</v>
      </c>
      <c r="E169" s="126">
        <v>108.6</v>
      </c>
      <c r="F169" s="127">
        <f>CSU!D84</f>
        <v>101.79999999999994</v>
      </c>
      <c r="G169" s="128">
        <f t="shared" si="160"/>
        <v>-6.2615101289134945E-2</v>
      </c>
      <c r="H169" s="126">
        <f>B169+E169</f>
        <v>699.5</v>
      </c>
      <c r="I169" s="127">
        <f>C169+F169</f>
        <v>701.69999999999993</v>
      </c>
      <c r="J169" s="128">
        <f t="shared" si="157"/>
        <v>3.1451036454609462E-3</v>
      </c>
    </row>
    <row r="170" spans="1:14" s="134" customFormat="1" ht="16" thickBot="1" x14ac:dyDescent="0.25">
      <c r="A170" s="130" t="s">
        <v>17</v>
      </c>
      <c r="B170" s="131">
        <v>9.9815200829738143E-3</v>
      </c>
      <c r="C170" s="132">
        <f>C169/C171</f>
        <v>9.8770757665065205E-3</v>
      </c>
      <c r="D170" s="133">
        <f t="shared" si="159"/>
        <v>-1.046376860428822E-2</v>
      </c>
      <c r="E170" s="131">
        <v>5.6073608228259849E-3</v>
      </c>
      <c r="F170" s="132">
        <f>F169/F171</f>
        <v>3.8766331935765155E-3</v>
      </c>
      <c r="G170" s="133">
        <f t="shared" si="160"/>
        <v>-0.30865280190355598</v>
      </c>
      <c r="H170" s="131">
        <f>H169/H171</f>
        <v>8.9032517551943073E-3</v>
      </c>
      <c r="I170" s="132">
        <f>I169/I171</f>
        <v>8.0658417292649703E-3</v>
      </c>
      <c r="J170" s="133">
        <f t="shared" si="157"/>
        <v>-9.4056649071029341E-2</v>
      </c>
    </row>
    <row r="171" spans="1:14" ht="17" thickBot="1" x14ac:dyDescent="0.25">
      <c r="A171" s="137" t="s">
        <v>76</v>
      </c>
      <c r="B171" s="138">
        <v>59199.399999999994</v>
      </c>
      <c r="C171" s="139">
        <f>C101+C107+C115+C122+C131+C138+C153+C161+C165+C167+C169</f>
        <v>60736.600000000006</v>
      </c>
      <c r="D171" s="140">
        <f t="shared" si="159"/>
        <v>2.5966479389994017E-2</v>
      </c>
      <c r="E171" s="138">
        <v>19367.400000000001</v>
      </c>
      <c r="F171" s="139">
        <f>F101+F107+F115+F122+F131+F138+F153+F161+F165+F167+F169</f>
        <v>26259.9</v>
      </c>
      <c r="G171" s="140">
        <f t="shared" si="160"/>
        <v>0.3558815328851575</v>
      </c>
      <c r="H171" s="138">
        <f>H101+H107+H115+H122+H131+H138+H153+H161+H165+H167+H169</f>
        <v>78566.799999999988</v>
      </c>
      <c r="I171" s="139">
        <f>I101+I107+I115+I122+I131+I138+I153+I161+I165+I167+I169</f>
        <v>86996.5</v>
      </c>
      <c r="J171" s="140">
        <f t="shared" si="157"/>
        <v>0.1072934114664211</v>
      </c>
    </row>
    <row r="173" spans="1:14" s="107" customFormat="1" ht="12" x14ac:dyDescent="0.15">
      <c r="A173" s="146" t="s">
        <v>79</v>
      </c>
      <c r="B173" s="146"/>
      <c r="C173" s="146"/>
      <c r="D173" s="146"/>
      <c r="E173" s="146"/>
      <c r="F173" s="146"/>
      <c r="G173" s="146"/>
      <c r="H173" s="146"/>
      <c r="I173" s="146"/>
      <c r="J173" s="146"/>
      <c r="K173" s="106"/>
      <c r="L173" s="106"/>
      <c r="M173" s="106"/>
      <c r="N173" s="106"/>
    </row>
    <row r="174" spans="1:14" s="107" customFormat="1" ht="12" x14ac:dyDescent="0.15">
      <c r="A174" s="146" t="str">
        <f>A2</f>
        <v>Total Expenditures by Function, Fiscal Years 2021 and 2022</v>
      </c>
      <c r="B174" s="146"/>
      <c r="C174" s="146"/>
      <c r="D174" s="146"/>
      <c r="E174" s="146"/>
      <c r="F174" s="146"/>
      <c r="G174" s="146"/>
      <c r="H174" s="146"/>
      <c r="I174" s="146"/>
      <c r="J174" s="146"/>
      <c r="K174" s="106"/>
      <c r="L174" s="106"/>
      <c r="M174" s="106"/>
      <c r="N174" s="106"/>
    </row>
    <row r="175" spans="1:14" s="107" customFormat="1" ht="13" thickBot="1" x14ac:dyDescent="0.2">
      <c r="A175" s="147" t="s">
        <v>1</v>
      </c>
      <c r="B175" s="147"/>
      <c r="C175" s="147"/>
      <c r="D175" s="147"/>
      <c r="E175" s="147"/>
      <c r="F175" s="147"/>
      <c r="G175" s="147"/>
      <c r="H175" s="147"/>
      <c r="I175" s="147"/>
      <c r="J175" s="147"/>
      <c r="K175" s="108"/>
      <c r="L175" s="108"/>
      <c r="M175" s="108"/>
      <c r="N175" s="108"/>
    </row>
    <row r="176" spans="1:14" ht="29" customHeight="1" x14ac:dyDescent="0.2">
      <c r="A176" s="148" t="s">
        <v>80</v>
      </c>
      <c r="B176" s="150" t="s">
        <v>3</v>
      </c>
      <c r="C176" s="151"/>
      <c r="D176" s="152"/>
      <c r="E176" s="150" t="s">
        <v>4</v>
      </c>
      <c r="F176" s="151"/>
      <c r="G176" s="152"/>
      <c r="H176" s="150" t="s">
        <v>5</v>
      </c>
      <c r="I176" s="151"/>
      <c r="J176" s="152"/>
    </row>
    <row r="177" spans="1:10" ht="33" thickBot="1" x14ac:dyDescent="0.25">
      <c r="A177" s="149"/>
      <c r="B177" s="110" t="str">
        <f>B5</f>
        <v>FY2021</v>
      </c>
      <c r="C177" s="111" t="str">
        <f>C5</f>
        <v>FY2022</v>
      </c>
      <c r="D177" s="112" t="s">
        <v>6</v>
      </c>
      <c r="E177" s="110" t="str">
        <f>E5</f>
        <v>FY2021</v>
      </c>
      <c r="F177" s="111" t="str">
        <f>F5</f>
        <v>FY2022</v>
      </c>
      <c r="G177" s="112" t="s">
        <v>6</v>
      </c>
      <c r="H177" s="110" t="str">
        <f>H5</f>
        <v>FY2021</v>
      </c>
      <c r="I177" s="111" t="str">
        <f>I5</f>
        <v>FY2022</v>
      </c>
      <c r="J177" s="112" t="s">
        <v>6</v>
      </c>
    </row>
    <row r="178" spans="1:10" x14ac:dyDescent="0.2">
      <c r="A178" s="113" t="s">
        <v>7</v>
      </c>
      <c r="B178" s="114">
        <v>35625.001129999997</v>
      </c>
      <c r="C178" s="115">
        <f>EIU!C13</f>
        <v>36175.533490000002</v>
      </c>
      <c r="D178" s="116">
        <f t="shared" ref="D178:D188" si="161">IFERROR((C178-B178)/B178,0)</f>
        <v>1.5453539439649269E-2</v>
      </c>
      <c r="E178" s="114">
        <v>693.80823999999996</v>
      </c>
      <c r="F178" s="115">
        <f>EIU!D13</f>
        <v>854.65556000000004</v>
      </c>
      <c r="G178" s="116">
        <f t="shared" ref="G178:G188" si="162">IFERROR((F178-E178)/E178,0)</f>
        <v>0.23183253055628178</v>
      </c>
      <c r="H178" s="114">
        <f t="shared" ref="H178:H187" si="163">B178+E178</f>
        <v>36318.809369999995</v>
      </c>
      <c r="I178" s="115">
        <f t="shared" ref="I178:I187" si="164">C178+F178</f>
        <v>37030.189050000001</v>
      </c>
      <c r="J178" s="116">
        <f>IFERROR((I178-H178)/H178,0)</f>
        <v>1.9587087031206981E-2</v>
      </c>
    </row>
    <row r="179" spans="1:10" x14ac:dyDescent="0.2">
      <c r="A179" s="117" t="s">
        <v>8</v>
      </c>
      <c r="B179" s="118">
        <v>30.216000000000001</v>
      </c>
      <c r="C179" s="119">
        <f>EIU!C14</f>
        <v>43.490879999999997</v>
      </c>
      <c r="D179" s="120">
        <f t="shared" si="161"/>
        <v>0.43933280381254952</v>
      </c>
      <c r="E179" s="118">
        <v>2.419</v>
      </c>
      <c r="F179" s="119">
        <f>EIU!D14</f>
        <v>4.4355000000000002</v>
      </c>
      <c r="G179" s="120">
        <f t="shared" si="162"/>
        <v>0.83360892930963215</v>
      </c>
      <c r="H179" s="118">
        <f t="shared" si="163"/>
        <v>32.634999999999998</v>
      </c>
      <c r="I179" s="119">
        <f t="shared" si="164"/>
        <v>47.926379999999995</v>
      </c>
      <c r="J179" s="120">
        <f t="shared" ref="J179:J188" si="165">IFERROR((I179-H179)/H179,0)</f>
        <v>0.46855768346866855</v>
      </c>
    </row>
    <row r="180" spans="1:10" x14ac:dyDescent="0.2">
      <c r="A180" s="117" t="s">
        <v>9</v>
      </c>
      <c r="B180" s="118">
        <v>132.04847000000001</v>
      </c>
      <c r="C180" s="119">
        <f>EIU!C15</f>
        <v>123.7533</v>
      </c>
      <c r="D180" s="120">
        <f t="shared" si="161"/>
        <v>-6.2819129975531046E-2</v>
      </c>
      <c r="E180" s="118">
        <v>0</v>
      </c>
      <c r="F180" s="119">
        <f>EIU!D15</f>
        <v>0</v>
      </c>
      <c r="G180" s="120">
        <f t="shared" si="162"/>
        <v>0</v>
      </c>
      <c r="H180" s="118">
        <f t="shared" si="163"/>
        <v>132.04847000000001</v>
      </c>
      <c r="I180" s="119">
        <f t="shared" si="164"/>
        <v>123.7533</v>
      </c>
      <c r="J180" s="120">
        <f t="shared" si="165"/>
        <v>-6.2819129975531046E-2</v>
      </c>
    </row>
    <row r="181" spans="1:10" x14ac:dyDescent="0.2">
      <c r="A181" s="117" t="s">
        <v>10</v>
      </c>
      <c r="B181" s="118">
        <v>0</v>
      </c>
      <c r="C181" s="119">
        <f>EIU!C16</f>
        <v>0</v>
      </c>
      <c r="D181" s="120">
        <f t="shared" si="161"/>
        <v>0</v>
      </c>
      <c r="E181" s="118">
        <v>20.96829</v>
      </c>
      <c r="F181" s="119">
        <f>EIU!D16</f>
        <v>32.696919999999999</v>
      </c>
      <c r="G181" s="120">
        <f t="shared" si="162"/>
        <v>0.55935081019959187</v>
      </c>
      <c r="H181" s="118">
        <f t="shared" si="163"/>
        <v>20.96829</v>
      </c>
      <c r="I181" s="119">
        <f t="shared" si="164"/>
        <v>32.696919999999999</v>
      </c>
      <c r="J181" s="120">
        <f t="shared" si="165"/>
        <v>0.55935081019959187</v>
      </c>
    </row>
    <row r="182" spans="1:10" x14ac:dyDescent="0.2">
      <c r="A182" s="117" t="s">
        <v>11</v>
      </c>
      <c r="B182" s="118">
        <v>1810.1500799999999</v>
      </c>
      <c r="C182" s="119">
        <f>EIU!C17</f>
        <v>1966.83905</v>
      </c>
      <c r="D182" s="120">
        <f t="shared" si="161"/>
        <v>8.6561314297210187E-2</v>
      </c>
      <c r="E182" s="118">
        <v>269.20265000000001</v>
      </c>
      <c r="F182" s="119">
        <f>EIU!D17</f>
        <v>244.81053</v>
      </c>
      <c r="G182" s="120">
        <f t="shared" si="162"/>
        <v>-9.0608766295576973E-2</v>
      </c>
      <c r="H182" s="118">
        <f t="shared" si="163"/>
        <v>2079.3527300000001</v>
      </c>
      <c r="I182" s="119">
        <f t="shared" si="164"/>
        <v>2211.6495800000002</v>
      </c>
      <c r="J182" s="120">
        <f t="shared" si="165"/>
        <v>6.3624053817939855E-2</v>
      </c>
    </row>
    <row r="183" spans="1:10" x14ac:dyDescent="0.2">
      <c r="A183" s="117" t="s">
        <v>12</v>
      </c>
      <c r="B183" s="118">
        <v>9.6654</v>
      </c>
      <c r="C183" s="119">
        <f>EIU!C19</f>
        <v>12.731809999999999</v>
      </c>
      <c r="D183" s="120">
        <f t="shared" si="161"/>
        <v>0.31725639911436665</v>
      </c>
      <c r="E183" s="118">
        <v>0</v>
      </c>
      <c r="F183" s="119">
        <f>EIU!D19</f>
        <v>0</v>
      </c>
      <c r="G183" s="120">
        <f t="shared" si="162"/>
        <v>0</v>
      </c>
      <c r="H183" s="118">
        <f t="shared" si="163"/>
        <v>9.6654</v>
      </c>
      <c r="I183" s="119">
        <f t="shared" si="164"/>
        <v>12.731809999999999</v>
      </c>
      <c r="J183" s="120">
        <f t="shared" si="165"/>
        <v>0.31725639911436665</v>
      </c>
    </row>
    <row r="184" spans="1:10" x14ac:dyDescent="0.2">
      <c r="A184" s="117" t="s">
        <v>13</v>
      </c>
      <c r="B184" s="118">
        <v>1266.5682400000001</v>
      </c>
      <c r="C184" s="119">
        <f>EIU!C20</f>
        <v>1465.2945099999999</v>
      </c>
      <c r="D184" s="120">
        <f t="shared" si="161"/>
        <v>0.1569013525872083</v>
      </c>
      <c r="E184" s="118">
        <v>434.38576999999998</v>
      </c>
      <c r="F184" s="119">
        <f>EIU!D20</f>
        <v>491.64132999999998</v>
      </c>
      <c r="G184" s="120">
        <f t="shared" si="162"/>
        <v>0.13180809306897875</v>
      </c>
      <c r="H184" s="118">
        <f t="shared" si="163"/>
        <v>1700.9540099999999</v>
      </c>
      <c r="I184" s="119">
        <f t="shared" si="164"/>
        <v>1956.9358399999999</v>
      </c>
      <c r="J184" s="120">
        <f t="shared" si="165"/>
        <v>0.15049309299079752</v>
      </c>
    </row>
    <row r="185" spans="1:10" x14ac:dyDescent="0.2">
      <c r="A185" s="117" t="s">
        <v>14</v>
      </c>
      <c r="B185" s="118">
        <v>839.64004999999997</v>
      </c>
      <c r="C185" s="119">
        <f>EIU!C21</f>
        <v>879.49009000000001</v>
      </c>
      <c r="D185" s="120">
        <f t="shared" si="161"/>
        <v>4.7460861353624137E-2</v>
      </c>
      <c r="E185" s="118">
        <v>1140.81558</v>
      </c>
      <c r="F185" s="119">
        <f>EIU!D21</f>
        <v>1372.5131699999999</v>
      </c>
      <c r="G185" s="120">
        <f t="shared" si="162"/>
        <v>0.2030981992724889</v>
      </c>
      <c r="H185" s="118">
        <f t="shared" si="163"/>
        <v>1980.4556299999999</v>
      </c>
      <c r="I185" s="119">
        <f t="shared" si="164"/>
        <v>2252.00326</v>
      </c>
      <c r="J185" s="120">
        <f t="shared" si="165"/>
        <v>0.13711371559483007</v>
      </c>
    </row>
    <row r="186" spans="1:10" ht="16" thickBot="1" x14ac:dyDescent="0.25">
      <c r="A186" s="121" t="s">
        <v>15</v>
      </c>
      <c r="B186" s="122">
        <v>29.939879999999999</v>
      </c>
      <c r="C186" s="123">
        <f>EIU!C22</f>
        <v>33.884050000000002</v>
      </c>
      <c r="D186" s="124">
        <f t="shared" si="161"/>
        <v>0.13173633294455434</v>
      </c>
      <c r="E186" s="122">
        <v>2084.3628100000001</v>
      </c>
      <c r="F186" s="123">
        <f>EIU!D22</f>
        <v>1803.7973500000001</v>
      </c>
      <c r="G186" s="124">
        <f t="shared" si="162"/>
        <v>-0.13460490594725205</v>
      </c>
      <c r="H186" s="122">
        <f t="shared" si="163"/>
        <v>2114.30269</v>
      </c>
      <c r="I186" s="123">
        <f t="shared" si="164"/>
        <v>1837.6813999999999</v>
      </c>
      <c r="J186" s="124">
        <f t="shared" si="165"/>
        <v>-0.13083334345093231</v>
      </c>
    </row>
    <row r="187" spans="1:10" s="129" customFormat="1" ht="16" thickTop="1" x14ac:dyDescent="0.2">
      <c r="A187" s="125" t="s">
        <v>16</v>
      </c>
      <c r="B187" s="126">
        <v>39743.229249999997</v>
      </c>
      <c r="C187" s="127">
        <f>SUM(C178:C186)</f>
        <v>40701.017179999995</v>
      </c>
      <c r="D187" s="128">
        <f t="shared" si="161"/>
        <v>2.4099398767401334E-2</v>
      </c>
      <c r="E187" s="126">
        <v>4645.96234</v>
      </c>
      <c r="F187" s="127">
        <f>SUM(F178:F186)</f>
        <v>4804.5503600000002</v>
      </c>
      <c r="G187" s="128">
        <f t="shared" si="162"/>
        <v>3.4134590079350526E-2</v>
      </c>
      <c r="H187" s="126">
        <f t="shared" si="163"/>
        <v>44389.191589999995</v>
      </c>
      <c r="I187" s="127">
        <f t="shared" si="164"/>
        <v>45505.567539999996</v>
      </c>
      <c r="J187" s="128">
        <f t="shared" si="165"/>
        <v>2.5149724741810771E-2</v>
      </c>
    </row>
    <row r="188" spans="1:10" s="134" customFormat="1" ht="16" thickBot="1" x14ac:dyDescent="0.25">
      <c r="A188" s="130" t="s">
        <v>17</v>
      </c>
      <c r="B188" s="131">
        <v>0.50418043554618974</v>
      </c>
      <c r="C188" s="132">
        <f>C187/C257</f>
        <v>0.50710926388667443</v>
      </c>
      <c r="D188" s="133">
        <f t="shared" si="161"/>
        <v>5.8090876479802841E-3</v>
      </c>
      <c r="E188" s="131">
        <v>6.4714089331440156E-2</v>
      </c>
      <c r="F188" s="132">
        <f>F187/F257</f>
        <v>6.444541795001317E-2</v>
      </c>
      <c r="G188" s="133">
        <f t="shared" si="162"/>
        <v>-4.1516674993440144E-3</v>
      </c>
      <c r="H188" s="131">
        <f>H187/H257</f>
        <v>0.29471074292418603</v>
      </c>
      <c r="I188" s="132">
        <f>I187/I257</f>
        <v>0.29393876881742353</v>
      </c>
      <c r="J188" s="133">
        <f t="shared" si="165"/>
        <v>-2.6194298148170519E-3</v>
      </c>
    </row>
    <row r="189" spans="1:10" x14ac:dyDescent="0.2">
      <c r="A189" s="135" t="s">
        <v>18</v>
      </c>
      <c r="B189" s="118">
        <v>0.69523000000000001</v>
      </c>
      <c r="C189" s="119">
        <f>EIU!C24</f>
        <v>0</v>
      </c>
      <c r="D189" s="120">
        <f t="shared" ref="D189:D220" si="166">IFERROR((C189-B189)/B189,0)</f>
        <v>-1</v>
      </c>
      <c r="E189" s="118">
        <v>0</v>
      </c>
      <c r="F189" s="119">
        <f>EIU!D24</f>
        <v>0</v>
      </c>
      <c r="G189" s="120">
        <f t="shared" ref="G189:G220" si="167">IFERROR((F189-E189)/E189,0)</f>
        <v>0</v>
      </c>
      <c r="H189" s="118">
        <f t="shared" ref="H189:I193" si="168">B189+E189</f>
        <v>0.69523000000000001</v>
      </c>
      <c r="I189" s="119">
        <f t="shared" si="168"/>
        <v>0</v>
      </c>
      <c r="J189" s="120">
        <f t="shared" ref="J189:J252" si="169">IFERROR((I189-H189)/H189,0)</f>
        <v>-1</v>
      </c>
    </row>
    <row r="190" spans="1:10" x14ac:dyDescent="0.2">
      <c r="A190" s="135" t="s">
        <v>19</v>
      </c>
      <c r="B190" s="118">
        <v>870.22712999999999</v>
      </c>
      <c r="C190" s="119">
        <f>EIU!C25</f>
        <v>933.83558000000005</v>
      </c>
      <c r="D190" s="120">
        <f t="shared" si="166"/>
        <v>7.3094078324126788E-2</v>
      </c>
      <c r="E190" s="118">
        <v>448.06380000000001</v>
      </c>
      <c r="F190" s="119">
        <f>EIU!D25</f>
        <v>427.33521000000002</v>
      </c>
      <c r="G190" s="120">
        <f t="shared" si="167"/>
        <v>-4.6262585819251627E-2</v>
      </c>
      <c r="H190" s="118">
        <f t="shared" si="168"/>
        <v>1318.2909300000001</v>
      </c>
      <c r="I190" s="119">
        <f t="shared" si="168"/>
        <v>1361.1707900000001</v>
      </c>
      <c r="J190" s="120">
        <f t="shared" si="169"/>
        <v>3.2526856571788748E-2</v>
      </c>
    </row>
    <row r="191" spans="1:10" x14ac:dyDescent="0.2">
      <c r="A191" s="135" t="s">
        <v>20</v>
      </c>
      <c r="B191" s="118">
        <v>0</v>
      </c>
      <c r="C191" s="119">
        <f>EIU!C26</f>
        <v>0</v>
      </c>
      <c r="D191" s="120">
        <f t="shared" si="166"/>
        <v>0</v>
      </c>
      <c r="E191" s="118">
        <v>0</v>
      </c>
      <c r="F191" s="119">
        <f>EIU!D26</f>
        <v>0</v>
      </c>
      <c r="G191" s="120">
        <f t="shared" si="167"/>
        <v>0</v>
      </c>
      <c r="H191" s="118">
        <f t="shared" si="168"/>
        <v>0</v>
      </c>
      <c r="I191" s="119">
        <f t="shared" si="168"/>
        <v>0</v>
      </c>
      <c r="J191" s="120">
        <f t="shared" si="169"/>
        <v>0</v>
      </c>
    </row>
    <row r="192" spans="1:10" ht="16" thickBot="1" x14ac:dyDescent="0.25">
      <c r="A192" s="121" t="s">
        <v>21</v>
      </c>
      <c r="B192" s="122">
        <v>267.75563</v>
      </c>
      <c r="C192" s="123">
        <f>EIU!C27</f>
        <v>265.99086999999997</v>
      </c>
      <c r="D192" s="124">
        <f t="shared" si="166"/>
        <v>-6.5909351747338567E-3</v>
      </c>
      <c r="E192" s="122">
        <v>11.888310000000001</v>
      </c>
      <c r="F192" s="123">
        <f>EIU!D27</f>
        <v>27.463789999999999</v>
      </c>
      <c r="G192" s="124">
        <f t="shared" si="167"/>
        <v>1.3101508961324191</v>
      </c>
      <c r="H192" s="122">
        <f t="shared" si="168"/>
        <v>279.64393999999999</v>
      </c>
      <c r="I192" s="123">
        <f t="shared" si="168"/>
        <v>293.45465999999999</v>
      </c>
      <c r="J192" s="124">
        <f t="shared" si="169"/>
        <v>4.9386802374476645E-2</v>
      </c>
    </row>
    <row r="193" spans="1:10" s="129" customFormat="1" ht="16" thickTop="1" x14ac:dyDescent="0.2">
      <c r="A193" s="125" t="s">
        <v>22</v>
      </c>
      <c r="B193" s="126">
        <v>1138.6779900000001</v>
      </c>
      <c r="C193" s="127">
        <f>SUM(C189:C192)</f>
        <v>1199.82645</v>
      </c>
      <c r="D193" s="128">
        <f t="shared" si="166"/>
        <v>5.37012751076359E-2</v>
      </c>
      <c r="E193" s="126">
        <v>459.95211</v>
      </c>
      <c r="F193" s="127">
        <f>SUM(F189:F192)</f>
        <v>454.79900000000004</v>
      </c>
      <c r="G193" s="128">
        <f t="shared" si="167"/>
        <v>-1.1203579433519654E-2</v>
      </c>
      <c r="H193" s="126">
        <f t="shared" si="168"/>
        <v>1598.6301000000001</v>
      </c>
      <c r="I193" s="127">
        <f t="shared" si="168"/>
        <v>1654.62545</v>
      </c>
      <c r="J193" s="128">
        <f t="shared" si="169"/>
        <v>3.5027083501055004E-2</v>
      </c>
    </row>
    <row r="194" spans="1:10" s="134" customFormat="1" ht="16" thickBot="1" x14ac:dyDescent="0.25">
      <c r="A194" s="130" t="s">
        <v>17</v>
      </c>
      <c r="B194" s="131">
        <v>1.4445206788148951E-2</v>
      </c>
      <c r="C194" s="132">
        <f>C193/C257</f>
        <v>1.4949088499690951E-2</v>
      </c>
      <c r="D194" s="133">
        <f t="shared" si="166"/>
        <v>3.4882277487047933E-2</v>
      </c>
      <c r="E194" s="131">
        <v>6.4067204502403236E-3</v>
      </c>
      <c r="F194" s="132">
        <f>F193/F257</f>
        <v>6.1004067898349683E-3</v>
      </c>
      <c r="G194" s="133">
        <f t="shared" si="167"/>
        <v>-4.7811304205393437E-2</v>
      </c>
      <c r="H194" s="131">
        <f>H193/H257</f>
        <v>1.0613697784442258E-2</v>
      </c>
      <c r="I194" s="132">
        <f>I193/I257</f>
        <v>1.0687891480519605E-2</v>
      </c>
      <c r="J194" s="133">
        <f t="shared" si="169"/>
        <v>6.9903720252993623E-3</v>
      </c>
    </row>
    <row r="195" spans="1:10" x14ac:dyDescent="0.2">
      <c r="A195" s="135" t="s">
        <v>23</v>
      </c>
      <c r="B195" s="118">
        <v>0</v>
      </c>
      <c r="C195" s="119">
        <f>EIU!C29</f>
        <v>0</v>
      </c>
      <c r="D195" s="120">
        <f t="shared" si="166"/>
        <v>0</v>
      </c>
      <c r="E195" s="118">
        <v>0</v>
      </c>
      <c r="F195" s="119">
        <f>EIU!D29</f>
        <v>0</v>
      </c>
      <c r="G195" s="120">
        <f t="shared" si="167"/>
        <v>0</v>
      </c>
      <c r="H195" s="118">
        <f t="shared" ref="H195:I201" si="170">B195+E195</f>
        <v>0</v>
      </c>
      <c r="I195" s="119">
        <f t="shared" si="170"/>
        <v>0</v>
      </c>
      <c r="J195" s="120">
        <f t="shared" si="169"/>
        <v>0</v>
      </c>
    </row>
    <row r="196" spans="1:10" x14ac:dyDescent="0.2">
      <c r="A196" s="135" t="s">
        <v>24</v>
      </c>
      <c r="B196" s="118">
        <v>0</v>
      </c>
      <c r="C196" s="119">
        <f>EIU!C30</f>
        <v>0</v>
      </c>
      <c r="D196" s="120">
        <f t="shared" si="166"/>
        <v>0</v>
      </c>
      <c r="E196" s="118">
        <v>338.69153</v>
      </c>
      <c r="F196" s="119">
        <f>EIU!D30</f>
        <v>595.65763000000004</v>
      </c>
      <c r="G196" s="120">
        <f t="shared" si="167"/>
        <v>0.75870246888075421</v>
      </c>
      <c r="H196" s="118">
        <f t="shared" si="170"/>
        <v>338.69153</v>
      </c>
      <c r="I196" s="119">
        <f t="shared" si="170"/>
        <v>595.65763000000004</v>
      </c>
      <c r="J196" s="120">
        <f t="shared" si="169"/>
        <v>0.75870246888075421</v>
      </c>
    </row>
    <row r="197" spans="1:10" x14ac:dyDescent="0.2">
      <c r="A197" s="135" t="s">
        <v>25</v>
      </c>
      <c r="B197" s="118">
        <v>0.17413000000000001</v>
      </c>
      <c r="C197" s="119">
        <f>EIU!C31</f>
        <v>0</v>
      </c>
      <c r="D197" s="120">
        <f t="shared" si="166"/>
        <v>-1</v>
      </c>
      <c r="E197" s="118">
        <v>1084.39706</v>
      </c>
      <c r="F197" s="119">
        <f>EIU!D31</f>
        <v>1465.71433</v>
      </c>
      <c r="G197" s="120">
        <f t="shared" si="167"/>
        <v>0.35163989655228317</v>
      </c>
      <c r="H197" s="118">
        <f t="shared" si="170"/>
        <v>1084.5711900000001</v>
      </c>
      <c r="I197" s="119">
        <f t="shared" si="170"/>
        <v>1465.71433</v>
      </c>
      <c r="J197" s="120">
        <f t="shared" si="169"/>
        <v>0.35142288815545603</v>
      </c>
    </row>
    <row r="198" spans="1:10" x14ac:dyDescent="0.2">
      <c r="A198" s="135" t="s">
        <v>26</v>
      </c>
      <c r="B198" s="118">
        <v>439.22825</v>
      </c>
      <c r="C198" s="119">
        <f>EIU!C32</f>
        <v>432.23068000000001</v>
      </c>
      <c r="D198" s="120">
        <f t="shared" si="166"/>
        <v>-1.5931511691244803E-2</v>
      </c>
      <c r="E198" s="118">
        <v>871.53887999999995</v>
      </c>
      <c r="F198" s="119">
        <f>EIU!D32</f>
        <v>1051.72478</v>
      </c>
      <c r="G198" s="120">
        <f t="shared" si="167"/>
        <v>0.20674453444922625</v>
      </c>
      <c r="H198" s="118">
        <f t="shared" si="170"/>
        <v>1310.76713</v>
      </c>
      <c r="I198" s="119">
        <f t="shared" si="170"/>
        <v>1483.9554600000001</v>
      </c>
      <c r="J198" s="120">
        <f t="shared" si="169"/>
        <v>0.13212745882634408</v>
      </c>
    </row>
    <row r="199" spans="1:10" x14ac:dyDescent="0.2">
      <c r="A199" s="135" t="s">
        <v>27</v>
      </c>
      <c r="B199" s="118">
        <v>0</v>
      </c>
      <c r="C199" s="119">
        <f>EIU!C33</f>
        <v>0</v>
      </c>
      <c r="D199" s="120">
        <f t="shared" si="166"/>
        <v>0</v>
      </c>
      <c r="E199" s="118">
        <v>0</v>
      </c>
      <c r="F199" s="119">
        <f>EIU!D33</f>
        <v>0</v>
      </c>
      <c r="G199" s="120">
        <f t="shared" si="167"/>
        <v>0</v>
      </c>
      <c r="H199" s="118">
        <f t="shared" si="170"/>
        <v>0</v>
      </c>
      <c r="I199" s="119">
        <f t="shared" si="170"/>
        <v>0</v>
      </c>
      <c r="J199" s="120">
        <f t="shared" si="169"/>
        <v>0</v>
      </c>
    </row>
    <row r="200" spans="1:10" ht="16" thickBot="1" x14ac:dyDescent="0.25">
      <c r="A200" s="121" t="s">
        <v>28</v>
      </c>
      <c r="B200" s="122">
        <v>62.107900000000001</v>
      </c>
      <c r="C200" s="123">
        <f>EIU!C34</f>
        <v>69.232870000000005</v>
      </c>
      <c r="D200" s="124">
        <f t="shared" si="166"/>
        <v>0.1147192225143662</v>
      </c>
      <c r="E200" s="122">
        <v>804.35779000000002</v>
      </c>
      <c r="F200" s="123">
        <f>EIU!D34</f>
        <v>1035.2412999999999</v>
      </c>
      <c r="G200" s="124">
        <f t="shared" si="167"/>
        <v>0.28704080804637933</v>
      </c>
      <c r="H200" s="122">
        <f t="shared" si="170"/>
        <v>866.46569</v>
      </c>
      <c r="I200" s="123">
        <f t="shared" si="170"/>
        <v>1104.47417</v>
      </c>
      <c r="J200" s="124">
        <f t="shared" si="169"/>
        <v>0.27468886852288399</v>
      </c>
    </row>
    <row r="201" spans="1:10" s="129" customFormat="1" ht="16" thickTop="1" x14ac:dyDescent="0.2">
      <c r="A201" s="125" t="s">
        <v>29</v>
      </c>
      <c r="B201" s="126">
        <v>501.51027999999997</v>
      </c>
      <c r="C201" s="127">
        <f>SUM(C195:C200)</f>
        <v>501.46355</v>
      </c>
      <c r="D201" s="128">
        <f t="shared" si="166"/>
        <v>-9.3178548603167595E-5</v>
      </c>
      <c r="E201" s="126">
        <v>3098.9852599999999</v>
      </c>
      <c r="F201" s="127">
        <f>SUM(F195:F200)</f>
        <v>4148.3380399999996</v>
      </c>
      <c r="G201" s="128">
        <f t="shared" si="167"/>
        <v>0.33861173641077585</v>
      </c>
      <c r="H201" s="126">
        <f t="shared" si="170"/>
        <v>3600.4955399999999</v>
      </c>
      <c r="I201" s="127">
        <f t="shared" si="170"/>
        <v>4649.80159</v>
      </c>
      <c r="J201" s="128">
        <f t="shared" si="169"/>
        <v>0.29143378691700872</v>
      </c>
    </row>
    <row r="202" spans="1:10" s="134" customFormat="1" ht="16" thickBot="1" x14ac:dyDescent="0.25">
      <c r="A202" s="130" t="s">
        <v>17</v>
      </c>
      <c r="B202" s="131">
        <v>6.3621320202935337E-3</v>
      </c>
      <c r="C202" s="132">
        <f>C201/C257</f>
        <v>6.2479227627622296E-3</v>
      </c>
      <c r="D202" s="133">
        <f t="shared" si="166"/>
        <v>-1.7951412697348391E-2</v>
      </c>
      <c r="E202" s="131">
        <v>4.3166085791486695E-2</v>
      </c>
      <c r="F202" s="132">
        <f>F201/F257</f>
        <v>5.564337112822737E-2</v>
      </c>
      <c r="G202" s="133">
        <f t="shared" si="167"/>
        <v>0.28905297082093717</v>
      </c>
      <c r="H202" s="131">
        <f>H201/H257</f>
        <v>2.3904574007328042E-2</v>
      </c>
      <c r="I202" s="132">
        <f>I201/I257</f>
        <v>3.0034939206252092E-2</v>
      </c>
      <c r="J202" s="133">
        <f t="shared" si="169"/>
        <v>0.25645155596768893</v>
      </c>
    </row>
    <row r="203" spans="1:10" x14ac:dyDescent="0.2">
      <c r="A203" s="135" t="s">
        <v>30</v>
      </c>
      <c r="B203" s="118">
        <v>3058.4567699999998</v>
      </c>
      <c r="C203" s="119">
        <f>EIU!C36</f>
        <v>3178.1629200000002</v>
      </c>
      <c r="D203" s="120">
        <f t="shared" si="166"/>
        <v>3.9139395780964543E-2</v>
      </c>
      <c r="E203" s="118">
        <v>342.22487000000001</v>
      </c>
      <c r="F203" s="119">
        <f>EIU!D36</f>
        <v>478.64866000000001</v>
      </c>
      <c r="G203" s="120">
        <f t="shared" si="167"/>
        <v>0.39863786053889066</v>
      </c>
      <c r="H203" s="118">
        <f t="shared" ref="H203:I208" si="171">B203+E203</f>
        <v>3400.6816399999998</v>
      </c>
      <c r="I203" s="119">
        <f t="shared" si="171"/>
        <v>3656.81158</v>
      </c>
      <c r="J203" s="120">
        <f t="shared" si="169"/>
        <v>7.5317235517524145E-2</v>
      </c>
    </row>
    <row r="204" spans="1:10" x14ac:dyDescent="0.2">
      <c r="A204" s="135" t="s">
        <v>31</v>
      </c>
      <c r="B204" s="118">
        <v>3390.0895700000001</v>
      </c>
      <c r="C204" s="119">
        <f>EIU!C37</f>
        <v>3352.3388500000001</v>
      </c>
      <c r="D204" s="120">
        <f t="shared" si="166"/>
        <v>-1.113561138150105E-2</v>
      </c>
      <c r="E204" s="118">
        <v>86.172479999999993</v>
      </c>
      <c r="F204" s="119">
        <f>EIU!D37</f>
        <v>130.44977</v>
      </c>
      <c r="G204" s="120">
        <f t="shared" si="167"/>
        <v>0.51382169806416167</v>
      </c>
      <c r="H204" s="118">
        <f t="shared" si="171"/>
        <v>3476.2620500000003</v>
      </c>
      <c r="I204" s="119">
        <f t="shared" si="171"/>
        <v>3482.7886200000003</v>
      </c>
      <c r="J204" s="120">
        <f t="shared" si="169"/>
        <v>1.8774677818089093E-3</v>
      </c>
    </row>
    <row r="205" spans="1:10" x14ac:dyDescent="0.2">
      <c r="A205" s="135" t="s">
        <v>32</v>
      </c>
      <c r="B205" s="118">
        <v>229.10785000000001</v>
      </c>
      <c r="C205" s="119">
        <f>EIU!C39</f>
        <v>230.45089999999999</v>
      </c>
      <c r="D205" s="120">
        <f t="shared" si="166"/>
        <v>5.8620863492891088E-3</v>
      </c>
      <c r="E205" s="118">
        <v>100.82579</v>
      </c>
      <c r="F205" s="119">
        <f>EIU!D39</f>
        <v>111.37511000000001</v>
      </c>
      <c r="G205" s="120">
        <f t="shared" si="167"/>
        <v>0.1046291826724096</v>
      </c>
      <c r="H205" s="118">
        <f t="shared" si="171"/>
        <v>329.93364000000003</v>
      </c>
      <c r="I205" s="119">
        <f t="shared" si="171"/>
        <v>341.82601</v>
      </c>
      <c r="J205" s="120">
        <f t="shared" si="169"/>
        <v>3.6044733116635121E-2</v>
      </c>
    </row>
    <row r="206" spans="1:10" x14ac:dyDescent="0.2">
      <c r="A206" s="135" t="s">
        <v>33</v>
      </c>
      <c r="B206" s="118">
        <v>0</v>
      </c>
      <c r="C206" s="119">
        <f>EIU!C40</f>
        <v>0</v>
      </c>
      <c r="D206" s="120">
        <f t="shared" si="166"/>
        <v>0</v>
      </c>
      <c r="E206" s="118">
        <v>0</v>
      </c>
      <c r="F206" s="119">
        <f>EIU!D40</f>
        <v>0</v>
      </c>
      <c r="G206" s="120">
        <f t="shared" si="167"/>
        <v>0</v>
      </c>
      <c r="H206" s="118">
        <f t="shared" si="171"/>
        <v>0</v>
      </c>
      <c r="I206" s="119">
        <f t="shared" si="171"/>
        <v>0</v>
      </c>
      <c r="J206" s="120">
        <f t="shared" si="169"/>
        <v>0</v>
      </c>
    </row>
    <row r="207" spans="1:10" ht="16" thickBot="1" x14ac:dyDescent="0.25">
      <c r="A207" s="121" t="s">
        <v>34</v>
      </c>
      <c r="B207" s="122">
        <v>367.94107000000002</v>
      </c>
      <c r="C207" s="123">
        <f>EIU!C41</f>
        <v>347.91356000000002</v>
      </c>
      <c r="D207" s="124">
        <f t="shared" si="166"/>
        <v>-5.4431297924963921E-2</v>
      </c>
      <c r="E207" s="122">
        <v>1.48875</v>
      </c>
      <c r="F207" s="123">
        <f>EIU!D41</f>
        <v>3.5137499999999999</v>
      </c>
      <c r="G207" s="124">
        <f t="shared" si="167"/>
        <v>1.3602015113350125</v>
      </c>
      <c r="H207" s="122">
        <f t="shared" si="171"/>
        <v>369.42982000000001</v>
      </c>
      <c r="I207" s="123">
        <f t="shared" si="171"/>
        <v>351.42731000000003</v>
      </c>
      <c r="J207" s="124">
        <f t="shared" si="169"/>
        <v>-4.8730527492339339E-2</v>
      </c>
    </row>
    <row r="208" spans="1:10" s="129" customFormat="1" ht="16" thickTop="1" x14ac:dyDescent="0.2">
      <c r="A208" s="125" t="s">
        <v>35</v>
      </c>
      <c r="B208" s="126">
        <v>7045.5952600000001</v>
      </c>
      <c r="C208" s="127">
        <f>SUM(C203:C207)</f>
        <v>7108.8662300000005</v>
      </c>
      <c r="D208" s="128">
        <f t="shared" si="166"/>
        <v>8.980216385577687E-3</v>
      </c>
      <c r="E208" s="126">
        <v>530.71189000000004</v>
      </c>
      <c r="F208" s="127">
        <f>SUM(F203:F207)</f>
        <v>723.98728999999992</v>
      </c>
      <c r="G208" s="128">
        <f t="shared" si="167"/>
        <v>0.3641814017017781</v>
      </c>
      <c r="H208" s="126">
        <f t="shared" si="171"/>
        <v>7576.3071500000005</v>
      </c>
      <c r="I208" s="127">
        <f t="shared" si="171"/>
        <v>7832.8535200000006</v>
      </c>
      <c r="J208" s="128">
        <f t="shared" si="169"/>
        <v>3.38616643861911E-2</v>
      </c>
    </row>
    <row r="209" spans="1:10" s="134" customFormat="1" ht="16" thickBot="1" x14ac:dyDescent="0.25">
      <c r="A209" s="130" t="s">
        <v>17</v>
      </c>
      <c r="B209" s="131">
        <v>8.9380036647851657E-2</v>
      </c>
      <c r="C209" s="132">
        <f>C208/C257</f>
        <v>8.857203506785033E-2</v>
      </c>
      <c r="D209" s="133">
        <f t="shared" si="166"/>
        <v>-9.0400676740016589E-3</v>
      </c>
      <c r="E209" s="131">
        <v>7.3923407348836677E-3</v>
      </c>
      <c r="F209" s="132">
        <f>F208/F257</f>
        <v>9.7111404811141121E-3</v>
      </c>
      <c r="G209" s="133">
        <f t="shared" si="167"/>
        <v>0.31367598293843191</v>
      </c>
      <c r="H209" s="131">
        <f>H208/H257</f>
        <v>5.0300963563871988E-2</v>
      </c>
      <c r="I209" s="132">
        <f>I208/I257</f>
        <v>5.0595552246924524E-2</v>
      </c>
      <c r="J209" s="133">
        <f t="shared" si="169"/>
        <v>5.8565216683865084E-3</v>
      </c>
    </row>
    <row r="210" spans="1:10" x14ac:dyDescent="0.2">
      <c r="A210" s="143" t="s">
        <v>36</v>
      </c>
      <c r="B210" s="144">
        <v>227.43142</v>
      </c>
      <c r="C210" s="145">
        <f>EIU!C43</f>
        <v>215.08296000000001</v>
      </c>
      <c r="D210" s="116">
        <f t="shared" si="166"/>
        <v>-5.4295312406702594E-2</v>
      </c>
      <c r="E210" s="144">
        <v>619.43106999999998</v>
      </c>
      <c r="F210" s="145">
        <f>EIU!D43</f>
        <v>623.79340999999999</v>
      </c>
      <c r="G210" s="116">
        <f t="shared" si="167"/>
        <v>7.0424946556200642E-3</v>
      </c>
      <c r="H210" s="144">
        <f t="shared" ref="H210:I217" si="172">B210+E210</f>
        <v>846.86248999999998</v>
      </c>
      <c r="I210" s="145">
        <f t="shared" si="172"/>
        <v>838.87636999999995</v>
      </c>
      <c r="J210" s="116">
        <f t="shared" si="169"/>
        <v>-9.4302441001962774E-3</v>
      </c>
    </row>
    <row r="211" spans="1:10" x14ac:dyDescent="0.2">
      <c r="A211" s="135" t="s">
        <v>37</v>
      </c>
      <c r="B211" s="118">
        <v>0</v>
      </c>
      <c r="C211" s="119">
        <f>EIU!C44</f>
        <v>2.5649999999999999E-2</v>
      </c>
      <c r="D211" s="120">
        <f t="shared" si="166"/>
        <v>0</v>
      </c>
      <c r="E211" s="118">
        <v>1549.76262</v>
      </c>
      <c r="F211" s="119">
        <f>EIU!D44</f>
        <v>1621.20451</v>
      </c>
      <c r="G211" s="120">
        <f t="shared" si="167"/>
        <v>4.609860186200649E-2</v>
      </c>
      <c r="H211" s="118">
        <f t="shared" si="172"/>
        <v>1549.76262</v>
      </c>
      <c r="I211" s="119">
        <f t="shared" si="172"/>
        <v>1621.2301600000001</v>
      </c>
      <c r="J211" s="120">
        <f t="shared" si="169"/>
        <v>4.6115152783850276E-2</v>
      </c>
    </row>
    <row r="212" spans="1:10" x14ac:dyDescent="0.2">
      <c r="A212" s="135" t="s">
        <v>38</v>
      </c>
      <c r="B212" s="118">
        <v>449.99876</v>
      </c>
      <c r="C212" s="119">
        <f>EIU!C45</f>
        <v>371.54352</v>
      </c>
      <c r="D212" s="120">
        <f t="shared" si="166"/>
        <v>-0.1743454581963737</v>
      </c>
      <c r="E212" s="118">
        <v>101.24562</v>
      </c>
      <c r="F212" s="119">
        <f>EIU!D45</f>
        <v>79.005409999999998</v>
      </c>
      <c r="G212" s="120">
        <f t="shared" si="167"/>
        <v>-0.21966589764574512</v>
      </c>
      <c r="H212" s="118">
        <f t="shared" si="172"/>
        <v>551.24437999999998</v>
      </c>
      <c r="I212" s="119">
        <f t="shared" si="172"/>
        <v>450.54892999999998</v>
      </c>
      <c r="J212" s="120">
        <f t="shared" si="169"/>
        <v>-0.18266934530924378</v>
      </c>
    </row>
    <row r="213" spans="1:10" x14ac:dyDescent="0.2">
      <c r="A213" s="135" t="s">
        <v>39</v>
      </c>
      <c r="B213" s="118">
        <v>410.33186999999998</v>
      </c>
      <c r="C213" s="119">
        <f>EIU!C46</f>
        <v>418.95240000000001</v>
      </c>
      <c r="D213" s="120">
        <f t="shared" si="166"/>
        <v>2.1008677683261676E-2</v>
      </c>
      <c r="E213" s="118">
        <v>764.88765000000001</v>
      </c>
      <c r="F213" s="119">
        <f>EIU!D46</f>
        <v>863.02646000000004</v>
      </c>
      <c r="G213" s="120">
        <f t="shared" si="167"/>
        <v>0.12830486934911295</v>
      </c>
      <c r="H213" s="118">
        <f t="shared" si="172"/>
        <v>1175.2195200000001</v>
      </c>
      <c r="I213" s="119">
        <f t="shared" si="172"/>
        <v>1281.9788600000002</v>
      </c>
      <c r="J213" s="120">
        <f t="shared" si="169"/>
        <v>9.0842041153298789E-2</v>
      </c>
    </row>
    <row r="214" spans="1:10" x14ac:dyDescent="0.2">
      <c r="A214" s="135" t="s">
        <v>40</v>
      </c>
      <c r="B214" s="118">
        <v>6708.6197099999999</v>
      </c>
      <c r="C214" s="119">
        <f>EIU!C47</f>
        <v>7187.3130199999996</v>
      </c>
      <c r="D214" s="120">
        <f t="shared" si="166"/>
        <v>7.1354962822896342E-2</v>
      </c>
      <c r="E214" s="118">
        <v>17553.462749999999</v>
      </c>
      <c r="F214" s="119">
        <f>EIU!D47</f>
        <v>21895.88435</v>
      </c>
      <c r="G214" s="120">
        <f t="shared" si="167"/>
        <v>0.24738261970561914</v>
      </c>
      <c r="H214" s="118">
        <f t="shared" si="172"/>
        <v>24262.082459999998</v>
      </c>
      <c r="I214" s="119">
        <f t="shared" si="172"/>
        <v>29083.197370000002</v>
      </c>
      <c r="J214" s="120">
        <f t="shared" si="169"/>
        <v>0.19870985592223581</v>
      </c>
    </row>
    <row r="215" spans="1:10" x14ac:dyDescent="0.2">
      <c r="A215" s="135" t="s">
        <v>41</v>
      </c>
      <c r="B215" s="118">
        <v>1319.5235700000001</v>
      </c>
      <c r="C215" s="119">
        <f>EIU!C48</f>
        <v>1304.9217200000001</v>
      </c>
      <c r="D215" s="120">
        <f t="shared" si="166"/>
        <v>-1.1066001647852347E-2</v>
      </c>
      <c r="E215" s="118">
        <v>4803.5931200000005</v>
      </c>
      <c r="F215" s="119">
        <f>EIU!D48</f>
        <v>5400.8806800000002</v>
      </c>
      <c r="G215" s="120">
        <f t="shared" si="167"/>
        <v>0.12434183018398522</v>
      </c>
      <c r="H215" s="118">
        <f t="shared" si="172"/>
        <v>6123.1166900000007</v>
      </c>
      <c r="I215" s="119">
        <f t="shared" si="172"/>
        <v>6705.8024000000005</v>
      </c>
      <c r="J215" s="120">
        <f t="shared" si="169"/>
        <v>9.5161621033879012E-2</v>
      </c>
    </row>
    <row r="216" spans="1:10" ht="16" thickBot="1" x14ac:dyDescent="0.25">
      <c r="A216" s="121" t="s">
        <v>42</v>
      </c>
      <c r="B216" s="122">
        <v>1157.3969199999999</v>
      </c>
      <c r="C216" s="123">
        <f>EIU!C49</f>
        <v>1332.81394</v>
      </c>
      <c r="D216" s="124">
        <f t="shared" si="166"/>
        <v>0.15156167859855726</v>
      </c>
      <c r="E216" s="122">
        <v>194.88265000000001</v>
      </c>
      <c r="F216" s="123">
        <f>EIU!D49</f>
        <v>238.22130999999999</v>
      </c>
      <c r="G216" s="124">
        <f t="shared" si="167"/>
        <v>0.22238336763175159</v>
      </c>
      <c r="H216" s="122">
        <f t="shared" si="172"/>
        <v>1352.2795699999999</v>
      </c>
      <c r="I216" s="123">
        <f t="shared" si="172"/>
        <v>1571.0352499999999</v>
      </c>
      <c r="J216" s="124">
        <f t="shared" si="169"/>
        <v>0.16176808764477599</v>
      </c>
    </row>
    <row r="217" spans="1:10" s="129" customFormat="1" ht="16" thickTop="1" x14ac:dyDescent="0.2">
      <c r="A217" s="125" t="s">
        <v>43</v>
      </c>
      <c r="B217" s="126">
        <v>10273.302249999999</v>
      </c>
      <c r="C217" s="127">
        <f>SUM(C210:C216)</f>
        <v>10830.65321</v>
      </c>
      <c r="D217" s="128">
        <f t="shared" si="166"/>
        <v>5.4252366613666177E-2</v>
      </c>
      <c r="E217" s="126">
        <v>25587.265479999998</v>
      </c>
      <c r="F217" s="127">
        <f>SUM(F210:F216)</f>
        <v>30722.016130000004</v>
      </c>
      <c r="G217" s="128">
        <f t="shared" si="167"/>
        <v>0.20067602198498022</v>
      </c>
      <c r="H217" s="126">
        <f t="shared" si="172"/>
        <v>35860.567729999995</v>
      </c>
      <c r="I217" s="127">
        <f t="shared" si="172"/>
        <v>41552.669340000008</v>
      </c>
      <c r="J217" s="128">
        <f t="shared" si="169"/>
        <v>0.15872870872699965</v>
      </c>
    </row>
    <row r="218" spans="1:10" s="134" customFormat="1" ht="16" thickBot="1" x14ac:dyDescent="0.25">
      <c r="A218" s="130" t="s">
        <v>17</v>
      </c>
      <c r="B218" s="131">
        <v>0.13032655123017339</v>
      </c>
      <c r="C218" s="132">
        <f>C217/C257</f>
        <v>0.1349431772784738</v>
      </c>
      <c r="D218" s="133">
        <f t="shared" si="166"/>
        <v>3.5423526554821901E-2</v>
      </c>
      <c r="E218" s="131">
        <v>0.35640766386840639</v>
      </c>
      <c r="F218" s="132">
        <f>F217/F257</f>
        <v>0.41208708857510989</v>
      </c>
      <c r="G218" s="133">
        <f t="shared" si="167"/>
        <v>0.15622398267861487</v>
      </c>
      <c r="H218" s="131">
        <f>H217/H257</f>
        <v>0.23808711487713291</v>
      </c>
      <c r="I218" s="132">
        <f>I217/I257</f>
        <v>0.26840540898958992</v>
      </c>
      <c r="J218" s="133">
        <f t="shared" si="169"/>
        <v>0.1273411798370653</v>
      </c>
    </row>
    <row r="219" spans="1:10" x14ac:dyDescent="0.2">
      <c r="A219" s="135" t="s">
        <v>44</v>
      </c>
      <c r="B219" s="118">
        <v>2697.6776300000001</v>
      </c>
      <c r="C219" s="119">
        <f>EIU!C51</f>
        <v>2512.75567</v>
      </c>
      <c r="D219" s="120">
        <f t="shared" si="166"/>
        <v>-6.854857598385472E-2</v>
      </c>
      <c r="E219" s="118">
        <v>167.25275999999999</v>
      </c>
      <c r="F219" s="119">
        <f>EIU!D51</f>
        <v>174.33758</v>
      </c>
      <c r="G219" s="120">
        <f t="shared" si="167"/>
        <v>4.235995866376141E-2</v>
      </c>
      <c r="H219" s="118">
        <f t="shared" ref="H219:I224" si="173">B219+E219</f>
        <v>2864.93039</v>
      </c>
      <c r="I219" s="119">
        <f t="shared" si="173"/>
        <v>2687.0932499999999</v>
      </c>
      <c r="J219" s="120">
        <f t="shared" si="169"/>
        <v>-6.2073808362233925E-2</v>
      </c>
    </row>
    <row r="220" spans="1:10" x14ac:dyDescent="0.2">
      <c r="A220" s="135" t="s">
        <v>45</v>
      </c>
      <c r="B220" s="118">
        <v>1120.3920900000001</v>
      </c>
      <c r="C220" s="119">
        <f>EIU!C52</f>
        <v>971.79271000000006</v>
      </c>
      <c r="D220" s="120">
        <f t="shared" si="166"/>
        <v>-0.13263158614409709</v>
      </c>
      <c r="E220" s="118">
        <v>7721.4196199999997</v>
      </c>
      <c r="F220" s="119">
        <f>EIU!D52</f>
        <v>2101.7183199999999</v>
      </c>
      <c r="G220" s="120">
        <f t="shared" si="167"/>
        <v>-0.72780674753692509</v>
      </c>
      <c r="H220" s="118">
        <f t="shared" si="173"/>
        <v>8841.8117099999999</v>
      </c>
      <c r="I220" s="119">
        <f t="shared" si="173"/>
        <v>3073.5110300000001</v>
      </c>
      <c r="J220" s="120">
        <f t="shared" si="169"/>
        <v>-0.6523889977747559</v>
      </c>
    </row>
    <row r="221" spans="1:10" x14ac:dyDescent="0.2">
      <c r="A221" s="135" t="s">
        <v>46</v>
      </c>
      <c r="B221" s="118">
        <v>1500.5238899999999</v>
      </c>
      <c r="C221" s="119">
        <f>EIU!C53</f>
        <v>1534.57942</v>
      </c>
      <c r="D221" s="120">
        <f t="shared" ref="D221:D252" si="174">IFERROR((C221-B221)/B221,0)</f>
        <v>2.2695759945548146E-2</v>
      </c>
      <c r="E221" s="118">
        <v>235.31985</v>
      </c>
      <c r="F221" s="119">
        <f>EIU!D53</f>
        <v>104.33951</v>
      </c>
      <c r="G221" s="120">
        <f t="shared" ref="G221:G252" si="175">IFERROR((F221-E221)/E221,0)</f>
        <v>-0.55660557322299842</v>
      </c>
      <c r="H221" s="118">
        <f t="shared" si="173"/>
        <v>1735.84374</v>
      </c>
      <c r="I221" s="119">
        <f t="shared" si="173"/>
        <v>1638.91893</v>
      </c>
      <c r="J221" s="120">
        <f t="shared" si="169"/>
        <v>-5.5837289824255711E-2</v>
      </c>
    </row>
    <row r="222" spans="1:10" x14ac:dyDescent="0.2">
      <c r="A222" s="135" t="s">
        <v>47</v>
      </c>
      <c r="B222" s="118">
        <v>0</v>
      </c>
      <c r="C222" s="119">
        <f>EIU!C54</f>
        <v>0</v>
      </c>
      <c r="D222" s="120">
        <f t="shared" si="174"/>
        <v>0</v>
      </c>
      <c r="E222" s="118">
        <v>65.957750000000004</v>
      </c>
      <c r="F222" s="119">
        <f>EIU!D54</f>
        <v>15.18876</v>
      </c>
      <c r="G222" s="120">
        <f t="shared" si="175"/>
        <v>-0.76971985854581149</v>
      </c>
      <c r="H222" s="118">
        <f t="shared" si="173"/>
        <v>65.957750000000004</v>
      </c>
      <c r="I222" s="119">
        <f t="shared" si="173"/>
        <v>15.18876</v>
      </c>
      <c r="J222" s="120">
        <f t="shared" si="169"/>
        <v>-0.76971985854581149</v>
      </c>
    </row>
    <row r="223" spans="1:10" ht="16" thickBot="1" x14ac:dyDescent="0.25">
      <c r="A223" s="121" t="s">
        <v>48</v>
      </c>
      <c r="B223" s="122">
        <v>1491.2225900000001</v>
      </c>
      <c r="C223" s="123">
        <f>EIU!C55</f>
        <v>1453.6117400000001</v>
      </c>
      <c r="D223" s="124">
        <f t="shared" si="174"/>
        <v>-2.5221486216890011E-2</v>
      </c>
      <c r="E223" s="122">
        <v>141.13561000000001</v>
      </c>
      <c r="F223" s="123">
        <f>EIU!D55</f>
        <v>174.12822</v>
      </c>
      <c r="G223" s="124">
        <f t="shared" si="175"/>
        <v>0.23376531266630712</v>
      </c>
      <c r="H223" s="122">
        <f t="shared" si="173"/>
        <v>1632.3582000000001</v>
      </c>
      <c r="I223" s="123">
        <f t="shared" si="173"/>
        <v>1627.7399600000001</v>
      </c>
      <c r="J223" s="124">
        <f t="shared" si="169"/>
        <v>-2.8291829575150932E-3</v>
      </c>
    </row>
    <row r="224" spans="1:10" s="129" customFormat="1" ht="16" thickTop="1" x14ac:dyDescent="0.2">
      <c r="A224" s="125" t="s">
        <v>49</v>
      </c>
      <c r="B224" s="126">
        <v>6809.8162000000002</v>
      </c>
      <c r="C224" s="127">
        <f>SUM(C219:C223)</f>
        <v>6472.7395400000005</v>
      </c>
      <c r="D224" s="128">
        <f t="shared" si="174"/>
        <v>-4.9498642856175723E-2</v>
      </c>
      <c r="E224" s="126">
        <v>8331.0855899999988</v>
      </c>
      <c r="F224" s="127">
        <f>SUM(F219:F223)</f>
        <v>2569.7123899999997</v>
      </c>
      <c r="G224" s="128">
        <f t="shared" si="175"/>
        <v>-0.69155131558311123</v>
      </c>
      <c r="H224" s="126">
        <f t="shared" si="173"/>
        <v>15140.90179</v>
      </c>
      <c r="I224" s="127">
        <f t="shared" si="173"/>
        <v>9042.4519299999993</v>
      </c>
      <c r="J224" s="128">
        <f t="shared" si="169"/>
        <v>-0.40277983072499679</v>
      </c>
    </row>
    <row r="225" spans="1:10" s="134" customFormat="1" ht="16" thickBot="1" x14ac:dyDescent="0.25">
      <c r="A225" s="130" t="s">
        <v>17</v>
      </c>
      <c r="B225" s="131">
        <v>8.638895637061246E-2</v>
      </c>
      <c r="C225" s="132">
        <f>C224/C257</f>
        <v>8.06462936526436E-2</v>
      </c>
      <c r="D225" s="133">
        <f t="shared" si="174"/>
        <v>-6.6474500436520867E-2</v>
      </c>
      <c r="E225" s="131">
        <v>0.1160445517298648</v>
      </c>
      <c r="F225" s="132">
        <f>F224/F257</f>
        <v>3.4468613413571797E-2</v>
      </c>
      <c r="G225" s="133">
        <f t="shared" si="175"/>
        <v>-0.70297085990034391</v>
      </c>
      <c r="H225" s="131">
        <f>H224/H257</f>
        <v>0.10052416489779643</v>
      </c>
      <c r="I225" s="132">
        <f>I224/I257</f>
        <v>5.840883503010004E-2</v>
      </c>
      <c r="J225" s="133">
        <f t="shared" si="169"/>
        <v>-0.41895727172183245</v>
      </c>
    </row>
    <row r="226" spans="1:10" x14ac:dyDescent="0.2">
      <c r="A226" s="135" t="s">
        <v>50</v>
      </c>
      <c r="B226" s="118">
        <v>278.65156999999999</v>
      </c>
      <c r="C226" s="119">
        <f>EIU!C57</f>
        <v>234.68869000000001</v>
      </c>
      <c r="D226" s="120">
        <f t="shared" si="174"/>
        <v>-0.15777007823785089</v>
      </c>
      <c r="E226" s="118">
        <v>0</v>
      </c>
      <c r="F226" s="119">
        <f>EIU!D57</f>
        <v>1.2985</v>
      </c>
      <c r="G226" s="120">
        <f t="shared" si="175"/>
        <v>0</v>
      </c>
      <c r="H226" s="118">
        <f t="shared" ref="H226:H239" si="176">B226+E226</f>
        <v>278.65156999999999</v>
      </c>
      <c r="I226" s="119">
        <f t="shared" ref="I226:I239" si="177">C226+F226</f>
        <v>235.98719</v>
      </c>
      <c r="J226" s="120">
        <f t="shared" si="169"/>
        <v>-0.15311013679198002</v>
      </c>
    </row>
    <row r="227" spans="1:10" x14ac:dyDescent="0.2">
      <c r="A227" s="135" t="s">
        <v>51</v>
      </c>
      <c r="B227" s="118">
        <v>1098.6556800000001</v>
      </c>
      <c r="C227" s="119">
        <f>EIU!C58</f>
        <v>1092.9871499999999</v>
      </c>
      <c r="D227" s="120">
        <f t="shared" si="174"/>
        <v>-5.1595145805828314E-3</v>
      </c>
      <c r="E227" s="118">
        <v>4053.9048299999999</v>
      </c>
      <c r="F227" s="119">
        <f>EIU!D58</f>
        <v>3947.73038</v>
      </c>
      <c r="G227" s="120">
        <f t="shared" si="175"/>
        <v>-2.6190661708257217E-2</v>
      </c>
      <c r="H227" s="118">
        <f t="shared" si="176"/>
        <v>5152.5605100000002</v>
      </c>
      <c r="I227" s="119">
        <f t="shared" si="177"/>
        <v>5040.7175299999999</v>
      </c>
      <c r="J227" s="120">
        <f t="shared" si="169"/>
        <v>-2.1706291422087607E-2</v>
      </c>
    </row>
    <row r="228" spans="1:10" x14ac:dyDescent="0.2">
      <c r="A228" s="135" t="s">
        <v>52</v>
      </c>
      <c r="B228" s="118">
        <v>1257.9893300000001</v>
      </c>
      <c r="C228" s="119">
        <f>EIU!C59</f>
        <v>1193.71138</v>
      </c>
      <c r="D228" s="120">
        <f t="shared" si="174"/>
        <v>-5.1095783141499415E-2</v>
      </c>
      <c r="E228" s="118">
        <v>2892.7455500000001</v>
      </c>
      <c r="F228" s="119">
        <f>EIU!D59</f>
        <v>3378.84238</v>
      </c>
      <c r="G228" s="120">
        <f t="shared" si="175"/>
        <v>0.16803995429186641</v>
      </c>
      <c r="H228" s="118">
        <f t="shared" si="176"/>
        <v>4150.73488</v>
      </c>
      <c r="I228" s="119">
        <f t="shared" si="177"/>
        <v>4572.5537599999998</v>
      </c>
      <c r="J228" s="120">
        <f t="shared" si="169"/>
        <v>0.1016251078893287</v>
      </c>
    </row>
    <row r="229" spans="1:10" x14ac:dyDescent="0.2">
      <c r="A229" s="135" t="s">
        <v>53</v>
      </c>
      <c r="B229" s="118">
        <v>277.65755000000001</v>
      </c>
      <c r="C229" s="119">
        <f>EIU!C60</f>
        <v>282.71980000000002</v>
      </c>
      <c r="D229" s="120">
        <f t="shared" si="174"/>
        <v>1.8231991170418401E-2</v>
      </c>
      <c r="E229" s="118">
        <v>161.73878999999999</v>
      </c>
      <c r="F229" s="119">
        <f>EIU!D60</f>
        <v>239.38905</v>
      </c>
      <c r="G229" s="120">
        <f t="shared" si="175"/>
        <v>0.48009670407451427</v>
      </c>
      <c r="H229" s="118">
        <f t="shared" si="176"/>
        <v>439.39634000000001</v>
      </c>
      <c r="I229" s="119">
        <f t="shared" si="177"/>
        <v>522.10885000000007</v>
      </c>
      <c r="J229" s="120">
        <f t="shared" si="169"/>
        <v>0.18824123569167658</v>
      </c>
    </row>
    <row r="230" spans="1:10" x14ac:dyDescent="0.2">
      <c r="A230" s="135" t="s">
        <v>54</v>
      </c>
      <c r="B230" s="118">
        <v>6064.2487700000001</v>
      </c>
      <c r="C230" s="119">
        <f>EIU!C61</f>
        <v>6126.9889499999999</v>
      </c>
      <c r="D230" s="120">
        <f t="shared" si="174"/>
        <v>1.0345911320521203E-2</v>
      </c>
      <c r="E230" s="118">
        <v>5829.0361000000003</v>
      </c>
      <c r="F230" s="119">
        <f>EIU!D61</f>
        <v>5869.9294</v>
      </c>
      <c r="G230" s="120">
        <f t="shared" si="175"/>
        <v>7.0154480601003185E-3</v>
      </c>
      <c r="H230" s="118">
        <f t="shared" si="176"/>
        <v>11893.28487</v>
      </c>
      <c r="I230" s="119">
        <f t="shared" si="177"/>
        <v>11996.91835</v>
      </c>
      <c r="J230" s="120">
        <f t="shared" si="169"/>
        <v>8.7136128607672395E-3</v>
      </c>
    </row>
    <row r="231" spans="1:10" x14ac:dyDescent="0.2">
      <c r="A231" s="135" t="s">
        <v>55</v>
      </c>
      <c r="B231" s="118">
        <v>0</v>
      </c>
      <c r="C231" s="119">
        <f>EIU!C63</f>
        <v>0</v>
      </c>
      <c r="D231" s="120">
        <f t="shared" si="174"/>
        <v>0</v>
      </c>
      <c r="E231" s="118">
        <v>0</v>
      </c>
      <c r="F231" s="119">
        <f>EIU!D63</f>
        <v>0</v>
      </c>
      <c r="G231" s="120">
        <f t="shared" si="175"/>
        <v>0</v>
      </c>
      <c r="H231" s="118">
        <f t="shared" si="176"/>
        <v>0</v>
      </c>
      <c r="I231" s="119">
        <f t="shared" si="177"/>
        <v>0</v>
      </c>
      <c r="J231" s="120">
        <f t="shared" si="169"/>
        <v>0</v>
      </c>
    </row>
    <row r="232" spans="1:10" x14ac:dyDescent="0.2">
      <c r="A232" s="135" t="s">
        <v>56</v>
      </c>
      <c r="B232" s="118">
        <v>329.15321</v>
      </c>
      <c r="C232" s="119">
        <f>EIU!C64</f>
        <v>347.92790000000002</v>
      </c>
      <c r="D232" s="120">
        <f t="shared" si="174"/>
        <v>5.7039364738384356E-2</v>
      </c>
      <c r="E232" s="118">
        <v>0</v>
      </c>
      <c r="F232" s="119">
        <f>EIU!D64</f>
        <v>0</v>
      </c>
      <c r="G232" s="120">
        <f t="shared" si="175"/>
        <v>0</v>
      </c>
      <c r="H232" s="118">
        <f t="shared" si="176"/>
        <v>329.15321</v>
      </c>
      <c r="I232" s="119">
        <f t="shared" si="177"/>
        <v>347.92790000000002</v>
      </c>
      <c r="J232" s="120">
        <f t="shared" si="169"/>
        <v>5.7039364738384356E-2</v>
      </c>
    </row>
    <row r="233" spans="1:10" x14ac:dyDescent="0.2">
      <c r="A233" s="135" t="s">
        <v>57</v>
      </c>
      <c r="B233" s="118">
        <v>4.25</v>
      </c>
      <c r="C233" s="119">
        <f>EIU!C65</f>
        <v>55.5</v>
      </c>
      <c r="D233" s="120">
        <f t="shared" si="174"/>
        <v>12.058823529411764</v>
      </c>
      <c r="E233" s="118">
        <v>1610.4654499999999</v>
      </c>
      <c r="F233" s="119">
        <f>EIU!D65</f>
        <v>2769.5691900000002</v>
      </c>
      <c r="G233" s="120">
        <f t="shared" si="175"/>
        <v>0.7197321370663371</v>
      </c>
      <c r="H233" s="118">
        <f t="shared" si="176"/>
        <v>1614.7154499999999</v>
      </c>
      <c r="I233" s="119">
        <f t="shared" si="177"/>
        <v>2825.0691900000002</v>
      </c>
      <c r="J233" s="120">
        <f t="shared" si="169"/>
        <v>0.74957710970065983</v>
      </c>
    </row>
    <row r="234" spans="1:10" x14ac:dyDescent="0.2">
      <c r="A234" s="135" t="s">
        <v>58</v>
      </c>
      <c r="B234" s="118">
        <v>336.60629999999998</v>
      </c>
      <c r="C234" s="119">
        <f>EIU!C66</f>
        <v>357.27904000000001</v>
      </c>
      <c r="D234" s="120">
        <f t="shared" si="174"/>
        <v>6.1415190387108125E-2</v>
      </c>
      <c r="E234" s="118">
        <v>746.23887999999999</v>
      </c>
      <c r="F234" s="119">
        <f>EIU!D66</f>
        <v>718.84726000000001</v>
      </c>
      <c r="G234" s="120">
        <f t="shared" si="175"/>
        <v>-3.6706235408157761E-2</v>
      </c>
      <c r="H234" s="118">
        <f t="shared" si="176"/>
        <v>1082.84518</v>
      </c>
      <c r="I234" s="119">
        <f t="shared" si="177"/>
        <v>1076.1262999999999</v>
      </c>
      <c r="J234" s="120">
        <f t="shared" si="169"/>
        <v>-6.2048389964668134E-3</v>
      </c>
    </row>
    <row r="235" spans="1:10" x14ac:dyDescent="0.2">
      <c r="A235" s="135" t="s">
        <v>59</v>
      </c>
      <c r="B235" s="118">
        <v>211.99816999999999</v>
      </c>
      <c r="C235" s="119">
        <f>EIU!C67</f>
        <v>240.98814999999999</v>
      </c>
      <c r="D235" s="120">
        <f t="shared" si="174"/>
        <v>0.13674636908422372</v>
      </c>
      <c r="E235" s="118">
        <v>265.19994000000003</v>
      </c>
      <c r="F235" s="119">
        <f>EIU!D67</f>
        <v>196.30246</v>
      </c>
      <c r="G235" s="120">
        <f t="shared" si="175"/>
        <v>-0.25979447808321532</v>
      </c>
      <c r="H235" s="118">
        <f t="shared" si="176"/>
        <v>477.19811000000004</v>
      </c>
      <c r="I235" s="119">
        <f t="shared" si="177"/>
        <v>437.29061000000002</v>
      </c>
      <c r="J235" s="120">
        <f t="shared" si="169"/>
        <v>-8.3628788890215897E-2</v>
      </c>
    </row>
    <row r="236" spans="1:10" x14ac:dyDescent="0.2">
      <c r="A236" s="135" t="s">
        <v>60</v>
      </c>
      <c r="B236" s="118">
        <v>79.863879999999995</v>
      </c>
      <c r="C236" s="119">
        <f>EIU!C68</f>
        <v>110.22239999999999</v>
      </c>
      <c r="D236" s="120">
        <f t="shared" si="174"/>
        <v>0.38012828828251272</v>
      </c>
      <c r="E236" s="118">
        <v>118.37869999999999</v>
      </c>
      <c r="F236" s="119">
        <f>EIU!D68</f>
        <v>67.390749999999997</v>
      </c>
      <c r="G236" s="120">
        <f t="shared" si="175"/>
        <v>-0.4307189553526099</v>
      </c>
      <c r="H236" s="118">
        <f t="shared" si="176"/>
        <v>198.24257999999998</v>
      </c>
      <c r="I236" s="119">
        <f t="shared" si="177"/>
        <v>177.61314999999999</v>
      </c>
      <c r="J236" s="120">
        <f t="shared" si="169"/>
        <v>-0.10406154923932077</v>
      </c>
    </row>
    <row r="237" spans="1:10" x14ac:dyDescent="0.2">
      <c r="A237" s="135" t="s">
        <v>61</v>
      </c>
      <c r="B237" s="118">
        <v>9.6</v>
      </c>
      <c r="C237" s="119">
        <f>EIU!C69</f>
        <v>10</v>
      </c>
      <c r="D237" s="120">
        <f t="shared" si="174"/>
        <v>4.1666666666666706E-2</v>
      </c>
      <c r="E237" s="118">
        <v>0</v>
      </c>
      <c r="F237" s="119">
        <f>EIU!D69</f>
        <v>0</v>
      </c>
      <c r="G237" s="120">
        <f t="shared" si="175"/>
        <v>0</v>
      </c>
      <c r="H237" s="118">
        <f t="shared" si="176"/>
        <v>9.6</v>
      </c>
      <c r="I237" s="119">
        <f t="shared" si="177"/>
        <v>10</v>
      </c>
      <c r="J237" s="120">
        <f t="shared" si="169"/>
        <v>4.1666666666666706E-2</v>
      </c>
    </row>
    <row r="238" spans="1:10" ht="16" thickBot="1" x14ac:dyDescent="0.25">
      <c r="A238" s="121" t="s">
        <v>62</v>
      </c>
      <c r="B238" s="122">
        <v>547.42254000000003</v>
      </c>
      <c r="C238" s="123">
        <f>EIU!C70</f>
        <v>538.55204000000003</v>
      </c>
      <c r="D238" s="124">
        <f t="shared" si="174"/>
        <v>-1.6204119033900198E-2</v>
      </c>
      <c r="E238" s="122">
        <v>0</v>
      </c>
      <c r="F238" s="123">
        <f>EIU!D70</f>
        <v>2.45994</v>
      </c>
      <c r="G238" s="124">
        <f t="shared" si="175"/>
        <v>0</v>
      </c>
      <c r="H238" s="122">
        <f t="shared" si="176"/>
        <v>547.42254000000003</v>
      </c>
      <c r="I238" s="123">
        <f t="shared" si="177"/>
        <v>541.01197999999999</v>
      </c>
      <c r="J238" s="124">
        <f t="shared" si="169"/>
        <v>-1.1710442175070161E-2</v>
      </c>
    </row>
    <row r="239" spans="1:10" s="129" customFormat="1" ht="16" thickTop="1" x14ac:dyDescent="0.2">
      <c r="A239" s="125" t="s">
        <v>63</v>
      </c>
      <c r="B239" s="126">
        <v>10496.097000000002</v>
      </c>
      <c r="C239" s="127">
        <f>SUM(C226:C238)</f>
        <v>10591.565499999999</v>
      </c>
      <c r="D239" s="128">
        <f t="shared" si="174"/>
        <v>9.0956190667823671E-3</v>
      </c>
      <c r="E239" s="126">
        <v>15677.70824</v>
      </c>
      <c r="F239" s="127">
        <f>SUM(F226:F238)</f>
        <v>17191.759309999998</v>
      </c>
      <c r="G239" s="128">
        <f t="shared" si="175"/>
        <v>9.6573494468857254E-2</v>
      </c>
      <c r="H239" s="126">
        <f t="shared" si="176"/>
        <v>26173.805240000002</v>
      </c>
      <c r="I239" s="127">
        <f t="shared" si="177"/>
        <v>27783.324809999998</v>
      </c>
      <c r="J239" s="128">
        <f t="shared" si="169"/>
        <v>6.1493525883666911E-2</v>
      </c>
    </row>
    <row r="240" spans="1:10" s="134" customFormat="1" ht="16" thickBot="1" x14ac:dyDescent="0.25">
      <c r="A240" s="130" t="s">
        <v>17</v>
      </c>
      <c r="B240" s="131">
        <v>0.13315291325993739</v>
      </c>
      <c r="C240" s="132">
        <f>C239/C257</f>
        <v>0.13196429367745094</v>
      </c>
      <c r="D240" s="133">
        <f t="shared" si="174"/>
        <v>-8.9267260729478746E-3</v>
      </c>
      <c r="E240" s="131">
        <v>0.21837641747987466</v>
      </c>
      <c r="F240" s="132">
        <f>F239/F257</f>
        <v>0.23060016671965528</v>
      </c>
      <c r="G240" s="133">
        <f t="shared" si="175"/>
        <v>5.5975591965680756E-2</v>
      </c>
      <c r="H240" s="131">
        <f>H239/H257</f>
        <v>0.17377432007955509</v>
      </c>
      <c r="I240" s="132">
        <f>I239/I257</f>
        <v>0.17946367290392393</v>
      </c>
      <c r="J240" s="133">
        <f t="shared" si="169"/>
        <v>3.2739894029015372E-2</v>
      </c>
    </row>
    <row r="241" spans="1:10" x14ac:dyDescent="0.2">
      <c r="A241" s="135" t="s">
        <v>64</v>
      </c>
      <c r="B241" s="118">
        <v>0</v>
      </c>
      <c r="C241" s="119">
        <f>EIU!C75</f>
        <v>0</v>
      </c>
      <c r="D241" s="120">
        <f t="shared" si="174"/>
        <v>0</v>
      </c>
      <c r="E241" s="118">
        <v>3747.0364300000001</v>
      </c>
      <c r="F241" s="119">
        <f>EIU!D75</f>
        <v>3835.38472</v>
      </c>
      <c r="G241" s="120">
        <f t="shared" si="175"/>
        <v>2.3578177487855356E-2</v>
      </c>
      <c r="H241" s="118">
        <f t="shared" ref="H241:I247" si="178">B241+E241</f>
        <v>3747.0364300000001</v>
      </c>
      <c r="I241" s="119">
        <f t="shared" si="178"/>
        <v>3835.38472</v>
      </c>
      <c r="J241" s="120">
        <f t="shared" si="169"/>
        <v>2.3578177487855356E-2</v>
      </c>
    </row>
    <row r="242" spans="1:10" x14ac:dyDescent="0.2">
      <c r="A242" s="135" t="s">
        <v>65</v>
      </c>
      <c r="B242" s="118">
        <v>0</v>
      </c>
      <c r="C242" s="119">
        <f>EIU!C76</f>
        <v>0</v>
      </c>
      <c r="D242" s="120">
        <f t="shared" si="174"/>
        <v>0</v>
      </c>
      <c r="E242" s="118">
        <v>3409.4061799999999</v>
      </c>
      <c r="F242" s="119">
        <f>EIU!D76</f>
        <v>3745.9802599999998</v>
      </c>
      <c r="G242" s="120">
        <f t="shared" si="175"/>
        <v>9.8719267294810814E-2</v>
      </c>
      <c r="H242" s="118">
        <f t="shared" si="178"/>
        <v>3409.4061799999999</v>
      </c>
      <c r="I242" s="119">
        <f t="shared" si="178"/>
        <v>3745.9802599999998</v>
      </c>
      <c r="J242" s="120">
        <f t="shared" si="169"/>
        <v>9.8719267294810814E-2</v>
      </c>
    </row>
    <row r="243" spans="1:10" x14ac:dyDescent="0.2">
      <c r="A243" s="135" t="s">
        <v>66</v>
      </c>
      <c r="B243" s="118">
        <v>1.13334</v>
      </c>
      <c r="C243" s="119">
        <f>EIU!C77</f>
        <v>0</v>
      </c>
      <c r="D243" s="120">
        <f t="shared" si="174"/>
        <v>-1</v>
      </c>
      <c r="E243" s="118">
        <v>4238.9654600000003</v>
      </c>
      <c r="F243" s="119">
        <f>EIU!D77</f>
        <v>4405.7759900000001</v>
      </c>
      <c r="G243" s="120">
        <f t="shared" si="175"/>
        <v>3.9351707763148357E-2</v>
      </c>
      <c r="H243" s="118">
        <f t="shared" si="178"/>
        <v>4240.0988000000007</v>
      </c>
      <c r="I243" s="119">
        <f t="shared" si="178"/>
        <v>4405.7759900000001</v>
      </c>
      <c r="J243" s="120">
        <f t="shared" si="169"/>
        <v>3.9073898466705399E-2</v>
      </c>
    </row>
    <row r="244" spans="1:10" x14ac:dyDescent="0.2">
      <c r="A244" s="135" t="s">
        <v>67</v>
      </c>
      <c r="B244" s="118">
        <v>0</v>
      </c>
      <c r="C244" s="119">
        <f>EIU!C78</f>
        <v>0</v>
      </c>
      <c r="D244" s="120">
        <f t="shared" si="174"/>
        <v>0</v>
      </c>
      <c r="E244" s="118">
        <v>566.98728000000006</v>
      </c>
      <c r="F244" s="119">
        <f>EIU!D78</f>
        <v>609.58155999999997</v>
      </c>
      <c r="G244" s="120">
        <f t="shared" si="175"/>
        <v>7.5123872267469402E-2</v>
      </c>
      <c r="H244" s="118">
        <f t="shared" si="178"/>
        <v>566.98728000000006</v>
      </c>
      <c r="I244" s="119">
        <f t="shared" si="178"/>
        <v>609.58155999999997</v>
      </c>
      <c r="J244" s="120">
        <f t="shared" si="169"/>
        <v>7.5123872267469402E-2</v>
      </c>
    </row>
    <row r="245" spans="1:10" x14ac:dyDescent="0.2">
      <c r="A245" s="135" t="s">
        <v>68</v>
      </c>
      <c r="B245" s="118">
        <v>0</v>
      </c>
      <c r="C245" s="119">
        <f>EIU!C79</f>
        <v>0</v>
      </c>
      <c r="D245" s="120">
        <f t="shared" si="174"/>
        <v>0</v>
      </c>
      <c r="E245" s="118">
        <v>578.88828999999998</v>
      </c>
      <c r="F245" s="119">
        <f>EIU!D79</f>
        <v>633.86048000000005</v>
      </c>
      <c r="G245" s="120">
        <f t="shared" si="175"/>
        <v>9.4961654864360909E-2</v>
      </c>
      <c r="H245" s="118">
        <f t="shared" si="178"/>
        <v>578.88828999999998</v>
      </c>
      <c r="I245" s="119">
        <f t="shared" si="178"/>
        <v>633.86048000000005</v>
      </c>
      <c r="J245" s="120">
        <f t="shared" si="169"/>
        <v>9.4961654864360909E-2</v>
      </c>
    </row>
    <row r="246" spans="1:10" ht="16" thickBot="1" x14ac:dyDescent="0.25">
      <c r="A246" s="121" t="s">
        <v>69</v>
      </c>
      <c r="B246" s="122">
        <v>0</v>
      </c>
      <c r="C246" s="123">
        <f>EIU!C80</f>
        <v>0</v>
      </c>
      <c r="D246" s="124">
        <f t="shared" si="174"/>
        <v>0</v>
      </c>
      <c r="E246" s="122">
        <v>0</v>
      </c>
      <c r="F246" s="123">
        <f>EIU!D80</f>
        <v>0</v>
      </c>
      <c r="G246" s="124">
        <f t="shared" si="175"/>
        <v>0</v>
      </c>
      <c r="H246" s="122">
        <f t="shared" si="178"/>
        <v>0</v>
      </c>
      <c r="I246" s="123">
        <f t="shared" si="178"/>
        <v>0</v>
      </c>
      <c r="J246" s="124">
        <f t="shared" si="169"/>
        <v>0</v>
      </c>
    </row>
    <row r="247" spans="1:10" s="129" customFormat="1" ht="16" thickTop="1" x14ac:dyDescent="0.2">
      <c r="A247" s="125" t="s">
        <v>70</v>
      </c>
      <c r="B247" s="126">
        <v>1.13334</v>
      </c>
      <c r="C247" s="127">
        <f>SUM(C241:C246)</f>
        <v>0</v>
      </c>
      <c r="D247" s="128">
        <f t="shared" si="174"/>
        <v>-1</v>
      </c>
      <c r="E247" s="126">
        <v>12541.283640000001</v>
      </c>
      <c r="F247" s="127">
        <f>SUM(F241:F246)</f>
        <v>13230.58301</v>
      </c>
      <c r="G247" s="128">
        <f t="shared" si="175"/>
        <v>5.4962425680374669E-2</v>
      </c>
      <c r="H247" s="126">
        <f t="shared" si="178"/>
        <v>12542.416980000002</v>
      </c>
      <c r="I247" s="127">
        <f t="shared" si="178"/>
        <v>13230.58301</v>
      </c>
      <c r="J247" s="128">
        <f t="shared" si="169"/>
        <v>5.4867098669844926E-2</v>
      </c>
    </row>
    <row r="248" spans="1:10" s="134" customFormat="1" ht="16" thickBot="1" x14ac:dyDescent="0.25">
      <c r="A248" s="130" t="s">
        <v>17</v>
      </c>
      <c r="B248" s="131">
        <v>1.437748933856246E-5</v>
      </c>
      <c r="C248" s="132">
        <f>C247/C257</f>
        <v>0</v>
      </c>
      <c r="D248" s="133">
        <f t="shared" si="174"/>
        <v>-1</v>
      </c>
      <c r="E248" s="131">
        <v>0.17468883525428858</v>
      </c>
      <c r="F248" s="132">
        <f>F247/F257</f>
        <v>0.17746727329584974</v>
      </c>
      <c r="G248" s="133">
        <f t="shared" si="175"/>
        <v>1.59050693624277E-2</v>
      </c>
      <c r="H248" s="131">
        <f>H247/H257</f>
        <v>8.3272186175011323E-2</v>
      </c>
      <c r="I248" s="132">
        <f>I247/I257</f>
        <v>8.5461658670176036E-2</v>
      </c>
      <c r="J248" s="133">
        <f t="shared" si="169"/>
        <v>2.6292962821501363E-2</v>
      </c>
    </row>
    <row r="249" spans="1:10" x14ac:dyDescent="0.2">
      <c r="A249" s="135" t="s">
        <v>71</v>
      </c>
      <c r="B249" s="118">
        <v>0</v>
      </c>
      <c r="C249" s="119">
        <f>EIU!C81</f>
        <v>0</v>
      </c>
      <c r="D249" s="120">
        <f t="shared" si="174"/>
        <v>0</v>
      </c>
      <c r="E249" s="118">
        <v>0</v>
      </c>
      <c r="F249" s="119">
        <f>EIU!D81</f>
        <v>0</v>
      </c>
      <c r="G249" s="120">
        <f t="shared" si="175"/>
        <v>0</v>
      </c>
      <c r="H249" s="118">
        <f t="shared" ref="H249:I251" si="179">B249+E249</f>
        <v>0</v>
      </c>
      <c r="I249" s="119">
        <f t="shared" si="179"/>
        <v>0</v>
      </c>
      <c r="J249" s="120">
        <f t="shared" si="169"/>
        <v>0</v>
      </c>
    </row>
    <row r="250" spans="1:10" ht="16" thickBot="1" x14ac:dyDescent="0.25">
      <c r="A250" s="121" t="s">
        <v>72</v>
      </c>
      <c r="B250" s="122">
        <v>0</v>
      </c>
      <c r="C250" s="123">
        <f>EIU!C82</f>
        <v>0</v>
      </c>
      <c r="D250" s="124">
        <f t="shared" si="174"/>
        <v>0</v>
      </c>
      <c r="E250" s="122">
        <v>0</v>
      </c>
      <c r="F250" s="123">
        <f>EIU!D82</f>
        <v>0</v>
      </c>
      <c r="G250" s="124">
        <f t="shared" si="175"/>
        <v>0</v>
      </c>
      <c r="H250" s="122">
        <f t="shared" si="179"/>
        <v>0</v>
      </c>
      <c r="I250" s="123">
        <f t="shared" si="179"/>
        <v>0</v>
      </c>
      <c r="J250" s="124">
        <f t="shared" si="169"/>
        <v>0</v>
      </c>
    </row>
    <row r="251" spans="1:10" s="129" customFormat="1" ht="16" thickTop="1" x14ac:dyDescent="0.2">
      <c r="A251" s="125" t="s">
        <v>73</v>
      </c>
      <c r="B251" s="126">
        <v>0</v>
      </c>
      <c r="C251" s="127">
        <f>SUM(C249:C250)</f>
        <v>0</v>
      </c>
      <c r="D251" s="128">
        <f t="shared" si="174"/>
        <v>0</v>
      </c>
      <c r="E251" s="126">
        <v>0</v>
      </c>
      <c r="F251" s="127">
        <f>SUM(F249:F250)</f>
        <v>0</v>
      </c>
      <c r="G251" s="128">
        <f t="shared" si="175"/>
        <v>0</v>
      </c>
      <c r="H251" s="126">
        <f t="shared" si="179"/>
        <v>0</v>
      </c>
      <c r="I251" s="127">
        <f t="shared" si="179"/>
        <v>0</v>
      </c>
      <c r="J251" s="128">
        <f t="shared" si="169"/>
        <v>0</v>
      </c>
    </row>
    <row r="252" spans="1:10" s="134" customFormat="1" ht="16" thickBot="1" x14ac:dyDescent="0.25">
      <c r="A252" s="130" t="s">
        <v>17</v>
      </c>
      <c r="B252" s="131">
        <v>0</v>
      </c>
      <c r="C252" s="132">
        <f>C251/C257</f>
        <v>0</v>
      </c>
      <c r="D252" s="133">
        <f t="shared" si="174"/>
        <v>0</v>
      </c>
      <c r="E252" s="131">
        <v>0</v>
      </c>
      <c r="F252" s="132">
        <f>F251/F257</f>
        <v>0</v>
      </c>
      <c r="G252" s="133">
        <f t="shared" si="175"/>
        <v>0</v>
      </c>
      <c r="H252" s="131">
        <f>H251/H257</f>
        <v>0</v>
      </c>
      <c r="I252" s="132">
        <f>I251/I257</f>
        <v>0</v>
      </c>
      <c r="J252" s="133">
        <f t="shared" si="169"/>
        <v>0</v>
      </c>
    </row>
    <row r="253" spans="1:10" s="129" customFormat="1" x14ac:dyDescent="0.2">
      <c r="A253" s="125" t="s">
        <v>74</v>
      </c>
      <c r="B253" s="126">
        <v>1713.3000099999999</v>
      </c>
      <c r="C253" s="127">
        <f>EIU!C83</f>
        <v>1713.3</v>
      </c>
      <c r="D253" s="128">
        <f t="shared" ref="D253:D257" si="180">IFERROR((C253-B253)/B253,0)</f>
        <v>-5.8366893809522753E-9</v>
      </c>
      <c r="E253" s="126">
        <v>882.77083000000005</v>
      </c>
      <c r="F253" s="127">
        <f>EIU!D83</f>
        <v>671.02463999999998</v>
      </c>
      <c r="G253" s="128">
        <f t="shared" ref="G253:G257" si="181">IFERROR((F253-E253)/E253,0)</f>
        <v>-0.23986541331457459</v>
      </c>
      <c r="H253" s="126">
        <f>B253+E253</f>
        <v>2596.0708399999999</v>
      </c>
      <c r="I253" s="127">
        <f>C253+F253</f>
        <v>2384.3246399999998</v>
      </c>
      <c r="J253" s="128">
        <f t="shared" ref="J253:J257" si="182">IFERROR((I253-H253)/H253,0)</f>
        <v>-8.1564107087308935E-2</v>
      </c>
    </row>
    <row r="254" spans="1:10" s="134" customFormat="1" ht="16" thickBot="1" x14ac:dyDescent="0.25">
      <c r="A254" s="130" t="s">
        <v>17</v>
      </c>
      <c r="B254" s="131">
        <v>2.1734830348822023E-2</v>
      </c>
      <c r="C254" s="132">
        <f>C253/C257</f>
        <v>2.1346648364453463E-2</v>
      </c>
      <c r="D254" s="133">
        <f t="shared" si="180"/>
        <v>-1.7859904040594399E-2</v>
      </c>
      <c r="E254" s="131">
        <v>1.2296206075533873E-2</v>
      </c>
      <c r="F254" s="132">
        <f>F253/F257</f>
        <v>9.0007305864845018E-3</v>
      </c>
      <c r="G254" s="133">
        <f t="shared" si="181"/>
        <v>-0.26800750319291383</v>
      </c>
      <c r="H254" s="131">
        <f>H253/H257</f>
        <v>1.7235951783194342E-2</v>
      </c>
      <c r="I254" s="132">
        <f>I253/I257</f>
        <v>1.5401312125743605E-2</v>
      </c>
      <c r="J254" s="133">
        <f t="shared" si="182"/>
        <v>-0.10644260790051496</v>
      </c>
    </row>
    <row r="255" spans="1:10" s="129" customFormat="1" x14ac:dyDescent="0.2">
      <c r="A255" s="125" t="s">
        <v>75</v>
      </c>
      <c r="B255" s="126">
        <v>1104.73125</v>
      </c>
      <c r="C255" s="127">
        <f>EIU!C84</f>
        <v>1141.41167</v>
      </c>
      <c r="D255" s="128">
        <f t="shared" si="180"/>
        <v>3.3203025622747531E-2</v>
      </c>
      <c r="E255" s="126">
        <v>36.40502</v>
      </c>
      <c r="F255" s="127">
        <f>EIU!D84</f>
        <v>35.471290000000003</v>
      </c>
      <c r="G255" s="128">
        <f t="shared" si="181"/>
        <v>-2.564838585447823E-2</v>
      </c>
      <c r="H255" s="126">
        <f>B255+E255</f>
        <v>1141.13627</v>
      </c>
      <c r="I255" s="127">
        <f>C255+F255</f>
        <v>1176.8829599999999</v>
      </c>
      <c r="J255" s="128">
        <f t="shared" si="182"/>
        <v>3.1325522586360302E-2</v>
      </c>
    </row>
    <row r="256" spans="1:10" s="134" customFormat="1" ht="16" thickBot="1" x14ac:dyDescent="0.25">
      <c r="A256" s="130" t="s">
        <v>17</v>
      </c>
      <c r="B256" s="131">
        <v>1.4014560298632166E-2</v>
      </c>
      <c r="C256" s="132">
        <f>C255/C257</f>
        <v>1.4221276810000348E-2</v>
      </c>
      <c r="D256" s="133">
        <f t="shared" si="180"/>
        <v>1.4750124653454667E-2</v>
      </c>
      <c r="E256" s="131">
        <v>5.070892839809083E-4</v>
      </c>
      <c r="F256" s="132">
        <f>F255/F257</f>
        <v>4.7579106013910587E-4</v>
      </c>
      <c r="G256" s="133">
        <f t="shared" si="181"/>
        <v>-6.1721327644898127E-2</v>
      </c>
      <c r="H256" s="131">
        <f>H255/H257</f>
        <v>7.5762839074815999E-3</v>
      </c>
      <c r="I256" s="132">
        <f>I255/I257</f>
        <v>7.601960529346803E-3</v>
      </c>
      <c r="J256" s="133">
        <f t="shared" si="182"/>
        <v>3.3890786273000342E-3</v>
      </c>
    </row>
    <row r="257" spans="1:14" ht="17" thickBot="1" x14ac:dyDescent="0.25">
      <c r="A257" s="137" t="s">
        <v>76</v>
      </c>
      <c r="B257" s="138">
        <v>78827.392830000012</v>
      </c>
      <c r="C257" s="139">
        <f>C187+C193+C201+C208+C217+C224+C239+C247+C251+C253+C255</f>
        <v>80260.843329999989</v>
      </c>
      <c r="D257" s="140">
        <f t="shared" si="180"/>
        <v>1.8184674749948556E-2</v>
      </c>
      <c r="E257" s="138">
        <v>71792.130399999995</v>
      </c>
      <c r="F257" s="139">
        <f>F187+F193+F201+F208+F217+F224+F239+F247+F251+F253+F255</f>
        <v>74552.241460000005</v>
      </c>
      <c r="G257" s="140">
        <f t="shared" si="181"/>
        <v>3.8445872056194201E-2</v>
      </c>
      <c r="H257" s="138">
        <f>H187+H193+H201+H208+H217+H224+H239+H247+H251+H253+H255</f>
        <v>150619.52322999999</v>
      </c>
      <c r="I257" s="139">
        <f>I187+I193+I201+I208+I217+I224+I239+I247+I251+I253+I255</f>
        <v>154813.08478999999</v>
      </c>
      <c r="J257" s="140">
        <f t="shared" si="182"/>
        <v>2.7842084944036921E-2</v>
      </c>
    </row>
    <row r="259" spans="1:14" s="107" customFormat="1" ht="12" x14ac:dyDescent="0.15">
      <c r="A259" s="146" t="s">
        <v>81</v>
      </c>
      <c r="B259" s="146"/>
      <c r="C259" s="146"/>
      <c r="D259" s="146"/>
      <c r="E259" s="146"/>
      <c r="F259" s="146"/>
      <c r="G259" s="146"/>
      <c r="H259" s="146"/>
      <c r="I259" s="146"/>
      <c r="J259" s="146"/>
      <c r="K259" s="106"/>
      <c r="L259" s="106"/>
      <c r="M259" s="106"/>
      <c r="N259" s="106"/>
    </row>
    <row r="260" spans="1:14" s="107" customFormat="1" ht="12" x14ac:dyDescent="0.15">
      <c r="A260" s="146" t="str">
        <f>A2</f>
        <v>Total Expenditures by Function, Fiscal Years 2021 and 2022</v>
      </c>
      <c r="B260" s="146"/>
      <c r="C260" s="146"/>
      <c r="D260" s="146"/>
      <c r="E260" s="146"/>
      <c r="F260" s="146"/>
      <c r="G260" s="146"/>
      <c r="H260" s="146"/>
      <c r="I260" s="146"/>
      <c r="J260" s="146"/>
      <c r="K260" s="106"/>
      <c r="L260" s="106"/>
      <c r="M260" s="106"/>
      <c r="N260" s="106"/>
    </row>
    <row r="261" spans="1:14" s="107" customFormat="1" ht="13" thickBot="1" x14ac:dyDescent="0.2">
      <c r="A261" s="147" t="s">
        <v>1</v>
      </c>
      <c r="B261" s="147"/>
      <c r="C261" s="147"/>
      <c r="D261" s="147"/>
      <c r="E261" s="147"/>
      <c r="F261" s="147"/>
      <c r="G261" s="147"/>
      <c r="H261" s="147"/>
      <c r="I261" s="147"/>
      <c r="J261" s="147"/>
      <c r="K261" s="108"/>
      <c r="L261" s="108"/>
      <c r="M261" s="108"/>
      <c r="N261" s="108"/>
    </row>
    <row r="262" spans="1:14" ht="29" customHeight="1" x14ac:dyDescent="0.2">
      <c r="A262" s="148" t="s">
        <v>82</v>
      </c>
      <c r="B262" s="150" t="s">
        <v>3</v>
      </c>
      <c r="C262" s="151"/>
      <c r="D262" s="152"/>
      <c r="E262" s="150" t="s">
        <v>4</v>
      </c>
      <c r="F262" s="151"/>
      <c r="G262" s="152"/>
      <c r="H262" s="150" t="s">
        <v>5</v>
      </c>
      <c r="I262" s="151"/>
      <c r="J262" s="152"/>
    </row>
    <row r="263" spans="1:14" ht="33" thickBot="1" x14ac:dyDescent="0.25">
      <c r="A263" s="149"/>
      <c r="B263" s="110" t="str">
        <f>B5</f>
        <v>FY2021</v>
      </c>
      <c r="C263" s="111" t="str">
        <f>C5</f>
        <v>FY2022</v>
      </c>
      <c r="D263" s="112" t="s">
        <v>6</v>
      </c>
      <c r="E263" s="110" t="str">
        <f>E5</f>
        <v>FY2021</v>
      </c>
      <c r="F263" s="111" t="str">
        <f>F5</f>
        <v>FY2022</v>
      </c>
      <c r="G263" s="112" t="s">
        <v>6</v>
      </c>
      <c r="H263" s="110" t="str">
        <f>H5</f>
        <v>FY2021</v>
      </c>
      <c r="I263" s="111" t="str">
        <f>I5</f>
        <v>FY2022</v>
      </c>
      <c r="J263" s="112" t="s">
        <v>6</v>
      </c>
    </row>
    <row r="264" spans="1:14" x14ac:dyDescent="0.2">
      <c r="A264" s="113" t="s">
        <v>7</v>
      </c>
      <c r="B264" s="114">
        <v>28613.51439</v>
      </c>
      <c r="C264" s="115">
        <f>GSU!C13</f>
        <v>31527.711039999998</v>
      </c>
      <c r="D264" s="116">
        <f t="shared" ref="D264:D274" si="183">IFERROR((C264-B264)/B264,0)</f>
        <v>0.10184686195060565</v>
      </c>
      <c r="E264" s="114">
        <v>1058.5139200000001</v>
      </c>
      <c r="F264" s="115">
        <f>GSU!D13</f>
        <v>2472.5039900000002</v>
      </c>
      <c r="G264" s="116">
        <f t="shared" ref="G264:G274" si="184">IFERROR((F264-E264)/E264,0)</f>
        <v>1.3358256734120226</v>
      </c>
      <c r="H264" s="114">
        <f t="shared" ref="H264:H273" si="185">B264+E264</f>
        <v>29672.028310000002</v>
      </c>
      <c r="I264" s="115">
        <f t="shared" ref="I264:I273" si="186">C264+F264</f>
        <v>34000.215029999999</v>
      </c>
      <c r="J264" s="116">
        <f>IFERROR((I264-H264)/H264,0)</f>
        <v>0.1458675718013292</v>
      </c>
    </row>
    <row r="265" spans="1:14" x14ac:dyDescent="0.2">
      <c r="A265" s="117" t="s">
        <v>8</v>
      </c>
      <c r="B265" s="118">
        <v>0.55534000000000006</v>
      </c>
      <c r="C265" s="119">
        <f>GSU!C14</f>
        <v>8.4702999999999999</v>
      </c>
      <c r="D265" s="120">
        <f t="shared" si="183"/>
        <v>14.252457953686028</v>
      </c>
      <c r="E265" s="118">
        <v>0</v>
      </c>
      <c r="F265" s="119">
        <f>GSU!D14</f>
        <v>0.95499999999999996</v>
      </c>
      <c r="G265" s="120">
        <f t="shared" si="184"/>
        <v>0</v>
      </c>
      <c r="H265" s="118">
        <f t="shared" si="185"/>
        <v>0.55534000000000006</v>
      </c>
      <c r="I265" s="119">
        <f t="shared" si="186"/>
        <v>9.4253</v>
      </c>
      <c r="J265" s="120">
        <f t="shared" ref="J265:J274" si="187">IFERROR((I265-H265)/H265,0)</f>
        <v>15.972125184571613</v>
      </c>
    </row>
    <row r="266" spans="1:14" x14ac:dyDescent="0.2">
      <c r="A266" s="117" t="s">
        <v>9</v>
      </c>
      <c r="B266" s="118">
        <v>0</v>
      </c>
      <c r="C266" s="119">
        <f>GSU!C15</f>
        <v>0</v>
      </c>
      <c r="D266" s="120">
        <f t="shared" si="183"/>
        <v>0</v>
      </c>
      <c r="E266" s="118">
        <v>12.884510000000001</v>
      </c>
      <c r="F266" s="119">
        <f>GSU!D15</f>
        <v>62.486309999999996</v>
      </c>
      <c r="G266" s="120">
        <f t="shared" si="184"/>
        <v>3.8497234275886312</v>
      </c>
      <c r="H266" s="118">
        <f t="shared" si="185"/>
        <v>12.884510000000001</v>
      </c>
      <c r="I266" s="119">
        <f t="shared" si="186"/>
        <v>62.486309999999996</v>
      </c>
      <c r="J266" s="120">
        <f t="shared" si="187"/>
        <v>3.8497234275886312</v>
      </c>
    </row>
    <row r="267" spans="1:14" x14ac:dyDescent="0.2">
      <c r="A267" s="117" t="s">
        <v>10</v>
      </c>
      <c r="B267" s="118">
        <v>0</v>
      </c>
      <c r="C267" s="119">
        <f>GSU!C16</f>
        <v>0</v>
      </c>
      <c r="D267" s="120">
        <f t="shared" si="183"/>
        <v>0</v>
      </c>
      <c r="E267" s="118">
        <v>0</v>
      </c>
      <c r="F267" s="119">
        <f>GSU!D16</f>
        <v>0</v>
      </c>
      <c r="G267" s="120">
        <f t="shared" si="184"/>
        <v>0</v>
      </c>
      <c r="H267" s="118">
        <f t="shared" si="185"/>
        <v>0</v>
      </c>
      <c r="I267" s="119">
        <f t="shared" si="186"/>
        <v>0</v>
      </c>
      <c r="J267" s="120">
        <f t="shared" si="187"/>
        <v>0</v>
      </c>
    </row>
    <row r="268" spans="1:14" x14ac:dyDescent="0.2">
      <c r="A268" s="117" t="s">
        <v>11</v>
      </c>
      <c r="B268" s="118">
        <v>1917.5201199999997</v>
      </c>
      <c r="C268" s="119">
        <f>GSU!C17</f>
        <v>1931.9647399999997</v>
      </c>
      <c r="D268" s="120">
        <f t="shared" si="183"/>
        <v>7.5329691977364952E-3</v>
      </c>
      <c r="E268" s="118">
        <v>0</v>
      </c>
      <c r="F268" s="119">
        <f>GSU!D17</f>
        <v>107.09048999999999</v>
      </c>
      <c r="G268" s="120">
        <f t="shared" si="184"/>
        <v>0</v>
      </c>
      <c r="H268" s="118">
        <f t="shared" si="185"/>
        <v>1917.5201199999997</v>
      </c>
      <c r="I268" s="119">
        <f t="shared" si="186"/>
        <v>2039.0552299999997</v>
      </c>
      <c r="J268" s="120">
        <f t="shared" si="187"/>
        <v>6.3381400138841859E-2</v>
      </c>
    </row>
    <row r="269" spans="1:14" x14ac:dyDescent="0.2">
      <c r="A269" s="117" t="s">
        <v>12</v>
      </c>
      <c r="B269" s="118">
        <v>10.670740000000002</v>
      </c>
      <c r="C269" s="119">
        <f>GSU!C19</f>
        <v>11.599430000000002</v>
      </c>
      <c r="D269" s="120">
        <f t="shared" si="183"/>
        <v>8.7031452364128389E-2</v>
      </c>
      <c r="E269" s="118">
        <v>315.28174999999999</v>
      </c>
      <c r="F269" s="119">
        <f>GSU!D19</f>
        <v>562.68556999999998</v>
      </c>
      <c r="G269" s="120">
        <f t="shared" si="184"/>
        <v>0.78470707549675811</v>
      </c>
      <c r="H269" s="118">
        <f t="shared" si="185"/>
        <v>325.95249000000001</v>
      </c>
      <c r="I269" s="119">
        <f t="shared" si="186"/>
        <v>574.28499999999997</v>
      </c>
      <c r="J269" s="120">
        <f t="shared" si="187"/>
        <v>0.76186719727160224</v>
      </c>
    </row>
    <row r="270" spans="1:14" x14ac:dyDescent="0.2">
      <c r="A270" s="117" t="s">
        <v>13</v>
      </c>
      <c r="B270" s="118">
        <v>0</v>
      </c>
      <c r="C270" s="119">
        <f>GSU!C20</f>
        <v>0</v>
      </c>
      <c r="D270" s="120">
        <f t="shared" si="183"/>
        <v>0</v>
      </c>
      <c r="E270" s="118">
        <v>918.23037999999997</v>
      </c>
      <c r="F270" s="119">
        <f>GSU!D20</f>
        <v>506.25435999999996</v>
      </c>
      <c r="G270" s="120">
        <f t="shared" si="184"/>
        <v>-0.44866302506784844</v>
      </c>
      <c r="H270" s="118">
        <f t="shared" si="185"/>
        <v>918.23037999999997</v>
      </c>
      <c r="I270" s="119">
        <f t="shared" si="186"/>
        <v>506.25435999999996</v>
      </c>
      <c r="J270" s="120">
        <f t="shared" si="187"/>
        <v>-0.44866302506784844</v>
      </c>
    </row>
    <row r="271" spans="1:14" x14ac:dyDescent="0.2">
      <c r="A271" s="117" t="s">
        <v>14</v>
      </c>
      <c r="B271" s="118">
        <v>0</v>
      </c>
      <c r="C271" s="119">
        <f>GSU!C21</f>
        <v>0</v>
      </c>
      <c r="D271" s="120">
        <f t="shared" si="183"/>
        <v>0</v>
      </c>
      <c r="E271" s="118">
        <v>232.92142999999996</v>
      </c>
      <c r="F271" s="119">
        <f>GSU!D21</f>
        <v>49.484729999999999</v>
      </c>
      <c r="G271" s="120">
        <f t="shared" si="184"/>
        <v>-0.78754754339263677</v>
      </c>
      <c r="H271" s="118">
        <f t="shared" si="185"/>
        <v>232.92142999999996</v>
      </c>
      <c r="I271" s="119">
        <f t="shared" si="186"/>
        <v>49.484729999999999</v>
      </c>
      <c r="J271" s="120">
        <f t="shared" si="187"/>
        <v>-0.78754754339263677</v>
      </c>
    </row>
    <row r="272" spans="1:14" ht="16" thickBot="1" x14ac:dyDescent="0.25">
      <c r="A272" s="121" t="s">
        <v>15</v>
      </c>
      <c r="B272" s="122">
        <v>0</v>
      </c>
      <c r="C272" s="123">
        <f>GSU!C22</f>
        <v>8.3000000000000004E-2</v>
      </c>
      <c r="D272" s="124">
        <f t="shared" si="183"/>
        <v>0</v>
      </c>
      <c r="E272" s="122">
        <v>633.58931000000007</v>
      </c>
      <c r="F272" s="123">
        <f>GSU!D22</f>
        <v>760.30035999999984</v>
      </c>
      <c r="G272" s="124">
        <f t="shared" si="184"/>
        <v>0.19998924855597669</v>
      </c>
      <c r="H272" s="122">
        <f t="shared" si="185"/>
        <v>633.58931000000007</v>
      </c>
      <c r="I272" s="123">
        <f t="shared" si="186"/>
        <v>760.38335999999981</v>
      </c>
      <c r="J272" s="124">
        <f t="shared" si="187"/>
        <v>0.20012024824093028</v>
      </c>
    </row>
    <row r="273" spans="1:10" s="129" customFormat="1" ht="16" thickTop="1" x14ac:dyDescent="0.2">
      <c r="A273" s="125" t="s">
        <v>16</v>
      </c>
      <c r="B273" s="126">
        <v>30542.260590000002</v>
      </c>
      <c r="C273" s="127">
        <f>SUM(C264:C272)</f>
        <v>33479.828509999999</v>
      </c>
      <c r="D273" s="128">
        <f t="shared" si="183"/>
        <v>9.6180435346092288E-2</v>
      </c>
      <c r="E273" s="126">
        <v>3171.4213</v>
      </c>
      <c r="F273" s="127">
        <f>SUM(F264:F272)</f>
        <v>4521.7608099999998</v>
      </c>
      <c r="G273" s="128">
        <f t="shared" si="184"/>
        <v>0.42578370461218756</v>
      </c>
      <c r="H273" s="126">
        <f t="shared" si="185"/>
        <v>33713.68189</v>
      </c>
      <c r="I273" s="127">
        <f t="shared" si="186"/>
        <v>38001.589319999999</v>
      </c>
      <c r="J273" s="128">
        <f t="shared" si="187"/>
        <v>0.12718597286379033</v>
      </c>
    </row>
    <row r="274" spans="1:10" s="134" customFormat="1" ht="16" thickBot="1" x14ac:dyDescent="0.25">
      <c r="A274" s="130" t="s">
        <v>17</v>
      </c>
      <c r="B274" s="131">
        <v>0.57032550293518647</v>
      </c>
      <c r="C274" s="132">
        <f>C273/C343</f>
        <v>0.58847106203372623</v>
      </c>
      <c r="D274" s="133">
        <f t="shared" si="183"/>
        <v>3.1816145350599692E-2</v>
      </c>
      <c r="E274" s="131">
        <v>8.1174571856357722E-2</v>
      </c>
      <c r="F274" s="132">
        <f>F273/F343</f>
        <v>9.1346957361293918E-2</v>
      </c>
      <c r="G274" s="133">
        <f t="shared" si="184"/>
        <v>0.125314926488762</v>
      </c>
      <c r="H274" s="131">
        <f>H273/H343</f>
        <v>0.36399420765976398</v>
      </c>
      <c r="I274" s="132">
        <f>I273/I343</f>
        <v>0.35717843433970503</v>
      </c>
      <c r="J274" s="133">
        <f t="shared" si="187"/>
        <v>-1.8724949948736139E-2</v>
      </c>
    </row>
    <row r="275" spans="1:10" x14ac:dyDescent="0.2">
      <c r="A275" s="135" t="s">
        <v>18</v>
      </c>
      <c r="B275" s="118">
        <v>0</v>
      </c>
      <c r="C275" s="119">
        <f>GSU!C24</f>
        <v>0</v>
      </c>
      <c r="D275" s="120">
        <f t="shared" ref="D275:D306" si="188">IFERROR((C275-B275)/B275,0)</f>
        <v>0</v>
      </c>
      <c r="E275" s="118">
        <v>94.053269999999998</v>
      </c>
      <c r="F275" s="119">
        <f>GSU!D24</f>
        <v>479.88264000000009</v>
      </c>
      <c r="G275" s="120">
        <f t="shared" ref="G275:G306" si="189">IFERROR((F275-E275)/E275,0)</f>
        <v>4.1022430161120402</v>
      </c>
      <c r="H275" s="118">
        <f t="shared" ref="H275:I279" si="190">B275+E275</f>
        <v>94.053269999999998</v>
      </c>
      <c r="I275" s="119">
        <f t="shared" si="190"/>
        <v>479.88264000000009</v>
      </c>
      <c r="J275" s="120">
        <f t="shared" ref="J275:J338" si="191">IFERROR((I275-H275)/H275,0)</f>
        <v>4.1022430161120402</v>
      </c>
    </row>
    <row r="276" spans="1:10" x14ac:dyDescent="0.2">
      <c r="A276" s="135" t="s">
        <v>19</v>
      </c>
      <c r="B276" s="118">
        <v>0</v>
      </c>
      <c r="C276" s="119">
        <f>GSU!C25</f>
        <v>0.38548000000000004</v>
      </c>
      <c r="D276" s="120">
        <f t="shared" si="188"/>
        <v>0</v>
      </c>
      <c r="E276" s="118">
        <v>34.583599999999997</v>
      </c>
      <c r="F276" s="119">
        <f>GSU!D25</f>
        <v>46.294310000000003</v>
      </c>
      <c r="G276" s="120">
        <f t="shared" si="189"/>
        <v>0.33862032871071857</v>
      </c>
      <c r="H276" s="118">
        <f t="shared" si="190"/>
        <v>34.583599999999997</v>
      </c>
      <c r="I276" s="119">
        <f t="shared" si="190"/>
        <v>46.679790000000004</v>
      </c>
      <c r="J276" s="120">
        <f t="shared" si="191"/>
        <v>0.34976665240171667</v>
      </c>
    </row>
    <row r="277" spans="1:10" x14ac:dyDescent="0.2">
      <c r="A277" s="135" t="s">
        <v>20</v>
      </c>
      <c r="B277" s="118">
        <v>398.43917000000005</v>
      </c>
      <c r="C277" s="119">
        <f>GSU!C26</f>
        <v>0</v>
      </c>
      <c r="D277" s="120">
        <f t="shared" si="188"/>
        <v>-1</v>
      </c>
      <c r="E277" s="118">
        <v>10.207630000000005</v>
      </c>
      <c r="F277" s="119">
        <f>GSU!D26</f>
        <v>0</v>
      </c>
      <c r="G277" s="120">
        <f t="shared" si="189"/>
        <v>-1</v>
      </c>
      <c r="H277" s="118">
        <f t="shared" si="190"/>
        <v>408.64680000000004</v>
      </c>
      <c r="I277" s="119">
        <f t="shared" si="190"/>
        <v>0</v>
      </c>
      <c r="J277" s="120">
        <f t="shared" si="191"/>
        <v>-1</v>
      </c>
    </row>
    <row r="278" spans="1:10" ht="16" thickBot="1" x14ac:dyDescent="0.25">
      <c r="A278" s="121" t="s">
        <v>21</v>
      </c>
      <c r="B278" s="122">
        <v>0</v>
      </c>
      <c r="C278" s="123">
        <f>GSU!C27</f>
        <v>442.25599999999997</v>
      </c>
      <c r="D278" s="124">
        <f t="shared" si="188"/>
        <v>0</v>
      </c>
      <c r="E278" s="122">
        <v>0.43433999999999995</v>
      </c>
      <c r="F278" s="123">
        <f>GSU!D27</f>
        <v>37.852359999999983</v>
      </c>
      <c r="G278" s="124">
        <f t="shared" si="189"/>
        <v>86.149145830455382</v>
      </c>
      <c r="H278" s="122">
        <f t="shared" si="190"/>
        <v>0.43433999999999995</v>
      </c>
      <c r="I278" s="123">
        <f t="shared" si="190"/>
        <v>480.10835999999995</v>
      </c>
      <c r="J278" s="124">
        <f t="shared" si="191"/>
        <v>1104.3744992402264</v>
      </c>
    </row>
    <row r="279" spans="1:10" s="129" customFormat="1" ht="16" thickTop="1" x14ac:dyDescent="0.2">
      <c r="A279" s="125" t="s">
        <v>22</v>
      </c>
      <c r="B279" s="126">
        <v>398.43917000000005</v>
      </c>
      <c r="C279" s="127">
        <f>SUM(C275:C278)</f>
        <v>442.64147999999994</v>
      </c>
      <c r="D279" s="128">
        <f t="shared" si="188"/>
        <v>0.11093866599511261</v>
      </c>
      <c r="E279" s="126">
        <v>139.27883999999997</v>
      </c>
      <c r="F279" s="127">
        <f>SUM(F275:F278)</f>
        <v>564.02931000000012</v>
      </c>
      <c r="G279" s="128">
        <f t="shared" si="189"/>
        <v>3.04964106536212</v>
      </c>
      <c r="H279" s="126">
        <f t="shared" si="190"/>
        <v>537.71801000000005</v>
      </c>
      <c r="I279" s="127">
        <f t="shared" si="190"/>
        <v>1006.6707900000001</v>
      </c>
      <c r="J279" s="128">
        <f t="shared" si="191"/>
        <v>0.87211655789621034</v>
      </c>
    </row>
    <row r="280" spans="1:10" s="134" customFormat="1" ht="16" thickBot="1" x14ac:dyDescent="0.25">
      <c r="A280" s="130" t="s">
        <v>17</v>
      </c>
      <c r="B280" s="131">
        <v>7.4401833927685793E-3</v>
      </c>
      <c r="C280" s="132">
        <f>C279/C343</f>
        <v>7.7802579471987973E-3</v>
      </c>
      <c r="D280" s="133">
        <f t="shared" si="188"/>
        <v>4.5707818810051169E-2</v>
      </c>
      <c r="E280" s="131">
        <v>3.5649316619176859E-3</v>
      </c>
      <c r="F280" s="132">
        <f>F279/F343</f>
        <v>1.1394313741042408E-2</v>
      </c>
      <c r="G280" s="133">
        <f t="shared" si="189"/>
        <v>2.1962222060977901</v>
      </c>
      <c r="H280" s="131">
        <f>H279/H343</f>
        <v>5.8055433290539081E-3</v>
      </c>
      <c r="I280" s="132">
        <f>I279/I343</f>
        <v>9.4617383930960825E-3</v>
      </c>
      <c r="J280" s="133">
        <f t="shared" si="191"/>
        <v>0.62977655265179133</v>
      </c>
    </row>
    <row r="281" spans="1:10" x14ac:dyDescent="0.2">
      <c r="A281" s="135" t="s">
        <v>23</v>
      </c>
      <c r="B281" s="118">
        <v>0</v>
      </c>
      <c r="C281" s="119">
        <f>GSU!C29</f>
        <v>0</v>
      </c>
      <c r="D281" s="120">
        <f t="shared" si="188"/>
        <v>0</v>
      </c>
      <c r="E281" s="118">
        <v>185.18262999999999</v>
      </c>
      <c r="F281" s="119">
        <f>GSU!D29</f>
        <v>73.591560000000001</v>
      </c>
      <c r="G281" s="120">
        <f t="shared" si="189"/>
        <v>-0.60260009267607872</v>
      </c>
      <c r="H281" s="118">
        <f t="shared" ref="H281:I287" si="192">B281+E281</f>
        <v>185.18262999999999</v>
      </c>
      <c r="I281" s="119">
        <f t="shared" si="192"/>
        <v>73.591560000000001</v>
      </c>
      <c r="J281" s="120">
        <f t="shared" si="191"/>
        <v>-0.60260009267607872</v>
      </c>
    </row>
    <row r="282" spans="1:10" x14ac:dyDescent="0.2">
      <c r="A282" s="135" t="s">
        <v>24</v>
      </c>
      <c r="B282" s="118">
        <v>2.5</v>
      </c>
      <c r="C282" s="119">
        <f>GSU!C30</f>
        <v>0</v>
      </c>
      <c r="D282" s="120">
        <f t="shared" si="188"/>
        <v>-1</v>
      </c>
      <c r="E282" s="118">
        <v>2370.7799399999999</v>
      </c>
      <c r="F282" s="119">
        <f>GSU!D30</f>
        <v>3063.6110099999996</v>
      </c>
      <c r="G282" s="120">
        <f t="shared" si="189"/>
        <v>0.29223761274106264</v>
      </c>
      <c r="H282" s="118">
        <f t="shared" si="192"/>
        <v>2373.2799399999999</v>
      </c>
      <c r="I282" s="119">
        <f t="shared" si="192"/>
        <v>3063.6110099999996</v>
      </c>
      <c r="J282" s="120">
        <f t="shared" si="191"/>
        <v>0.29087637676657724</v>
      </c>
    </row>
    <row r="283" spans="1:10" x14ac:dyDescent="0.2">
      <c r="A283" s="135" t="s">
        <v>25</v>
      </c>
      <c r="B283" s="118">
        <v>0</v>
      </c>
      <c r="C283" s="119">
        <f>GSU!C31</f>
        <v>0</v>
      </c>
      <c r="D283" s="120">
        <f t="shared" si="188"/>
        <v>0</v>
      </c>
      <c r="E283" s="118">
        <v>0</v>
      </c>
      <c r="F283" s="119">
        <f>GSU!D31</f>
        <v>0</v>
      </c>
      <c r="G283" s="120">
        <f t="shared" si="189"/>
        <v>0</v>
      </c>
      <c r="H283" s="118">
        <f t="shared" si="192"/>
        <v>0</v>
      </c>
      <c r="I283" s="119">
        <f t="shared" si="192"/>
        <v>0</v>
      </c>
      <c r="J283" s="120">
        <f t="shared" si="191"/>
        <v>0</v>
      </c>
    </row>
    <row r="284" spans="1:10" x14ac:dyDescent="0.2">
      <c r="A284" s="135" t="s">
        <v>26</v>
      </c>
      <c r="B284" s="118">
        <v>18.36102</v>
      </c>
      <c r="C284" s="119">
        <f>GSU!C32</f>
        <v>22.609620000000003</v>
      </c>
      <c r="D284" s="120">
        <f t="shared" si="188"/>
        <v>0.23139237362630199</v>
      </c>
      <c r="E284" s="118">
        <v>519.56174999999996</v>
      </c>
      <c r="F284" s="119">
        <f>GSU!D32</f>
        <v>251.02432000000002</v>
      </c>
      <c r="G284" s="120">
        <f t="shared" si="189"/>
        <v>-0.51685373297784143</v>
      </c>
      <c r="H284" s="118">
        <f t="shared" si="192"/>
        <v>537.92277000000001</v>
      </c>
      <c r="I284" s="119">
        <f t="shared" si="192"/>
        <v>273.63394</v>
      </c>
      <c r="J284" s="120">
        <f t="shared" si="191"/>
        <v>-0.49131370661256824</v>
      </c>
    </row>
    <row r="285" spans="1:10" x14ac:dyDescent="0.2">
      <c r="A285" s="135" t="s">
        <v>27</v>
      </c>
      <c r="B285" s="118">
        <v>0</v>
      </c>
      <c r="C285" s="119">
        <f>GSU!C33</f>
        <v>0</v>
      </c>
      <c r="D285" s="120">
        <f t="shared" si="188"/>
        <v>0</v>
      </c>
      <c r="E285" s="118">
        <v>472.17227000000003</v>
      </c>
      <c r="F285" s="119">
        <f>GSU!D33</f>
        <v>219.48706000000001</v>
      </c>
      <c r="G285" s="120">
        <f t="shared" si="189"/>
        <v>-0.53515470105857765</v>
      </c>
      <c r="H285" s="118">
        <f t="shared" si="192"/>
        <v>472.17227000000003</v>
      </c>
      <c r="I285" s="119">
        <f t="shared" si="192"/>
        <v>219.48706000000001</v>
      </c>
      <c r="J285" s="120">
        <f t="shared" si="191"/>
        <v>-0.53515470105857765</v>
      </c>
    </row>
    <row r="286" spans="1:10" ht="16" thickBot="1" x14ac:dyDescent="0.25">
      <c r="A286" s="121" t="s">
        <v>28</v>
      </c>
      <c r="B286" s="122">
        <v>0</v>
      </c>
      <c r="C286" s="123">
        <f>GSU!C34</f>
        <v>0</v>
      </c>
      <c r="D286" s="124">
        <f t="shared" si="188"/>
        <v>0</v>
      </c>
      <c r="E286" s="122">
        <v>536.78219999999999</v>
      </c>
      <c r="F286" s="123">
        <f>GSU!D34</f>
        <v>104.44819</v>
      </c>
      <c r="G286" s="124">
        <f t="shared" si="189"/>
        <v>-0.80541793300895592</v>
      </c>
      <c r="H286" s="122">
        <f t="shared" si="192"/>
        <v>536.78219999999999</v>
      </c>
      <c r="I286" s="123">
        <f t="shared" si="192"/>
        <v>104.44819</v>
      </c>
      <c r="J286" s="124">
        <f t="shared" si="191"/>
        <v>-0.80541793300895592</v>
      </c>
    </row>
    <row r="287" spans="1:10" s="129" customFormat="1" ht="16" thickTop="1" x14ac:dyDescent="0.2">
      <c r="A287" s="125" t="s">
        <v>29</v>
      </c>
      <c r="B287" s="126">
        <v>20.86102</v>
      </c>
      <c r="C287" s="127">
        <f>SUM(C281:C286)</f>
        <v>22.609620000000003</v>
      </c>
      <c r="D287" s="128">
        <f t="shared" si="188"/>
        <v>8.3821404706002064E-2</v>
      </c>
      <c r="E287" s="126">
        <v>4084.4787899999997</v>
      </c>
      <c r="F287" s="127">
        <f>SUM(F281:F286)</f>
        <v>3712.1621399999995</v>
      </c>
      <c r="G287" s="128">
        <f t="shared" si="189"/>
        <v>-9.1154017230188691E-2</v>
      </c>
      <c r="H287" s="126">
        <f t="shared" si="192"/>
        <v>4105.3398099999995</v>
      </c>
      <c r="I287" s="127">
        <f t="shared" si="192"/>
        <v>3734.7717599999996</v>
      </c>
      <c r="J287" s="128">
        <f t="shared" si="191"/>
        <v>-9.0264890886096932E-2</v>
      </c>
    </row>
    <row r="288" spans="1:10" s="134" customFormat="1" ht="16" thickBot="1" x14ac:dyDescent="0.25">
      <c r="A288" s="130" t="s">
        <v>17</v>
      </c>
      <c r="B288" s="131">
        <v>3.8954456852275131E-4</v>
      </c>
      <c r="C288" s="132">
        <f>C287/C343</f>
        <v>3.9740666800622688E-4</v>
      </c>
      <c r="D288" s="133">
        <f t="shared" si="188"/>
        <v>2.0182798372187779E-2</v>
      </c>
      <c r="E288" s="131">
        <v>0.10454486669261634</v>
      </c>
      <c r="F288" s="132">
        <f>F287/F343</f>
        <v>7.4991741263905898E-2</v>
      </c>
      <c r="G288" s="133">
        <f t="shared" si="189"/>
        <v>-0.28268365883140661</v>
      </c>
      <c r="H288" s="131">
        <f>H287/H343</f>
        <v>4.43238420588608E-2</v>
      </c>
      <c r="I288" s="132">
        <f>I287/I343</f>
        <v>3.5103266829708074E-2</v>
      </c>
      <c r="J288" s="133">
        <f t="shared" si="191"/>
        <v>-0.2080274362702598</v>
      </c>
    </row>
    <row r="289" spans="1:10" x14ac:dyDescent="0.2">
      <c r="A289" s="135" t="s">
        <v>30</v>
      </c>
      <c r="B289" s="118">
        <v>130.11285999999998</v>
      </c>
      <c r="C289" s="119">
        <f>GSU!C36</f>
        <v>211.86465000000001</v>
      </c>
      <c r="D289" s="120">
        <f t="shared" si="188"/>
        <v>0.62831444947102111</v>
      </c>
      <c r="E289" s="118">
        <v>0</v>
      </c>
      <c r="F289" s="119">
        <f>GSU!D36</f>
        <v>0</v>
      </c>
      <c r="G289" s="120">
        <f t="shared" si="189"/>
        <v>0</v>
      </c>
      <c r="H289" s="118">
        <f t="shared" ref="H289:I294" si="193">B289+E289</f>
        <v>130.11285999999998</v>
      </c>
      <c r="I289" s="119">
        <f t="shared" si="193"/>
        <v>211.86465000000001</v>
      </c>
      <c r="J289" s="120">
        <f t="shared" si="191"/>
        <v>0.62831444947102111</v>
      </c>
    </row>
    <row r="290" spans="1:10" x14ac:dyDescent="0.2">
      <c r="A290" s="135" t="s">
        <v>31</v>
      </c>
      <c r="B290" s="118">
        <v>1957.8006999999998</v>
      </c>
      <c r="C290" s="119">
        <f>GSU!C37</f>
        <v>2115.3030099999996</v>
      </c>
      <c r="D290" s="120">
        <f t="shared" si="188"/>
        <v>8.044859213708519E-2</v>
      </c>
      <c r="E290" s="118">
        <v>0</v>
      </c>
      <c r="F290" s="119">
        <f>GSU!D37</f>
        <v>0</v>
      </c>
      <c r="G290" s="120">
        <f t="shared" si="189"/>
        <v>0</v>
      </c>
      <c r="H290" s="118">
        <f t="shared" si="193"/>
        <v>1957.8006999999998</v>
      </c>
      <c r="I290" s="119">
        <f t="shared" si="193"/>
        <v>2115.3030099999996</v>
      </c>
      <c r="J290" s="120">
        <f t="shared" si="191"/>
        <v>8.044859213708519E-2</v>
      </c>
    </row>
    <row r="291" spans="1:10" x14ac:dyDescent="0.2">
      <c r="A291" s="135" t="s">
        <v>32</v>
      </c>
      <c r="B291" s="118">
        <v>0</v>
      </c>
      <c r="C291" s="119">
        <f>GSU!C39</f>
        <v>0</v>
      </c>
      <c r="D291" s="120">
        <f t="shared" si="188"/>
        <v>0</v>
      </c>
      <c r="E291" s="118">
        <v>0</v>
      </c>
      <c r="F291" s="119">
        <f>GSU!D39</f>
        <v>0</v>
      </c>
      <c r="G291" s="120">
        <f t="shared" si="189"/>
        <v>0</v>
      </c>
      <c r="H291" s="118">
        <f t="shared" si="193"/>
        <v>0</v>
      </c>
      <c r="I291" s="119">
        <f t="shared" si="193"/>
        <v>0</v>
      </c>
      <c r="J291" s="120">
        <f t="shared" si="191"/>
        <v>0</v>
      </c>
    </row>
    <row r="292" spans="1:10" x14ac:dyDescent="0.2">
      <c r="A292" s="135" t="s">
        <v>33</v>
      </c>
      <c r="B292" s="118">
        <v>0</v>
      </c>
      <c r="C292" s="119">
        <f>GSU!C40</f>
        <v>0</v>
      </c>
      <c r="D292" s="120">
        <f t="shared" si="188"/>
        <v>0</v>
      </c>
      <c r="E292" s="118">
        <v>0</v>
      </c>
      <c r="F292" s="119">
        <f>GSU!D40</f>
        <v>0</v>
      </c>
      <c r="G292" s="120">
        <f t="shared" si="189"/>
        <v>0</v>
      </c>
      <c r="H292" s="118">
        <f t="shared" si="193"/>
        <v>0</v>
      </c>
      <c r="I292" s="119">
        <f t="shared" si="193"/>
        <v>0</v>
      </c>
      <c r="J292" s="120">
        <f t="shared" si="191"/>
        <v>0</v>
      </c>
    </row>
    <row r="293" spans="1:10" ht="16" thickBot="1" x14ac:dyDescent="0.25">
      <c r="A293" s="121" t="s">
        <v>34</v>
      </c>
      <c r="B293" s="122">
        <v>723.28041000000007</v>
      </c>
      <c r="C293" s="123">
        <f>GSU!C41</f>
        <v>704.08244000000002</v>
      </c>
      <c r="D293" s="124">
        <f t="shared" si="188"/>
        <v>-2.6542914386413496E-2</v>
      </c>
      <c r="E293" s="122">
        <v>0</v>
      </c>
      <c r="F293" s="123">
        <f>GSU!D41</f>
        <v>0</v>
      </c>
      <c r="G293" s="124">
        <f t="shared" si="189"/>
        <v>0</v>
      </c>
      <c r="H293" s="122">
        <f t="shared" si="193"/>
        <v>723.28041000000007</v>
      </c>
      <c r="I293" s="123">
        <f t="shared" si="193"/>
        <v>704.08244000000002</v>
      </c>
      <c r="J293" s="124">
        <f t="shared" si="191"/>
        <v>-2.6542914386413496E-2</v>
      </c>
    </row>
    <row r="294" spans="1:10" s="129" customFormat="1" ht="16" thickTop="1" x14ac:dyDescent="0.2">
      <c r="A294" s="125" t="s">
        <v>35</v>
      </c>
      <c r="B294" s="126">
        <v>2811.1939700000003</v>
      </c>
      <c r="C294" s="127">
        <f>SUM(C289:C293)</f>
        <v>3031.2500999999997</v>
      </c>
      <c r="D294" s="128">
        <f t="shared" si="188"/>
        <v>7.8278529460562074E-2</v>
      </c>
      <c r="E294" s="126">
        <v>0</v>
      </c>
      <c r="F294" s="127">
        <f>SUM(F289:F293)</f>
        <v>0</v>
      </c>
      <c r="G294" s="128">
        <f t="shared" si="189"/>
        <v>0</v>
      </c>
      <c r="H294" s="126">
        <f t="shared" si="193"/>
        <v>2811.1939700000003</v>
      </c>
      <c r="I294" s="127">
        <f t="shared" si="193"/>
        <v>3031.2500999999997</v>
      </c>
      <c r="J294" s="128">
        <f t="shared" si="191"/>
        <v>7.8278529460562074E-2</v>
      </c>
    </row>
    <row r="295" spans="1:10" s="134" customFormat="1" ht="16" thickBot="1" x14ac:dyDescent="0.25">
      <c r="A295" s="130" t="s">
        <v>17</v>
      </c>
      <c r="B295" s="131">
        <v>5.2494333550200827E-2</v>
      </c>
      <c r="C295" s="132">
        <f>C294/C343</f>
        <v>5.327993138029484E-2</v>
      </c>
      <c r="D295" s="133">
        <f t="shared" si="188"/>
        <v>1.4965383441676399E-2</v>
      </c>
      <c r="E295" s="131">
        <v>0</v>
      </c>
      <c r="F295" s="132">
        <f>F294/F343</f>
        <v>0</v>
      </c>
      <c r="G295" s="133">
        <f t="shared" si="189"/>
        <v>0</v>
      </c>
      <c r="H295" s="131">
        <f>H294/H343</f>
        <v>3.0351426018276888E-2</v>
      </c>
      <c r="I295" s="132">
        <f>I294/I343</f>
        <v>2.8490839046046358E-2</v>
      </c>
      <c r="J295" s="133">
        <f t="shared" si="191"/>
        <v>-6.1301468046678582E-2</v>
      </c>
    </row>
    <row r="296" spans="1:10" x14ac:dyDescent="0.2">
      <c r="A296" s="135" t="s">
        <v>36</v>
      </c>
      <c r="B296" s="118">
        <v>0</v>
      </c>
      <c r="C296" s="119">
        <f>GSU!C43</f>
        <v>0</v>
      </c>
      <c r="D296" s="120">
        <f t="shared" si="188"/>
        <v>0</v>
      </c>
      <c r="E296" s="118">
        <v>830.87126000000001</v>
      </c>
      <c r="F296" s="119">
        <f>GSU!D43</f>
        <v>930.54674999999952</v>
      </c>
      <c r="G296" s="120">
        <f t="shared" si="189"/>
        <v>0.11996502322152713</v>
      </c>
      <c r="H296" s="118">
        <f t="shared" ref="H296:I303" si="194">B296+E296</f>
        <v>830.87126000000001</v>
      </c>
      <c r="I296" s="119">
        <f t="shared" si="194"/>
        <v>930.54674999999952</v>
      </c>
      <c r="J296" s="120">
        <f t="shared" si="191"/>
        <v>0.11996502322152713</v>
      </c>
    </row>
    <row r="297" spans="1:10" x14ac:dyDescent="0.2">
      <c r="A297" s="135" t="s">
        <v>37</v>
      </c>
      <c r="B297" s="118">
        <v>0</v>
      </c>
      <c r="C297" s="119">
        <f>GSU!C44</f>
        <v>0</v>
      </c>
      <c r="D297" s="120">
        <f t="shared" si="188"/>
        <v>0</v>
      </c>
      <c r="E297" s="118">
        <v>509.57246999999995</v>
      </c>
      <c r="F297" s="119">
        <f>GSU!D44</f>
        <v>890.82078999999999</v>
      </c>
      <c r="G297" s="120">
        <f t="shared" si="189"/>
        <v>0.74817291444335698</v>
      </c>
      <c r="H297" s="118">
        <f t="shared" si="194"/>
        <v>509.57246999999995</v>
      </c>
      <c r="I297" s="119">
        <f t="shared" si="194"/>
        <v>890.82078999999999</v>
      </c>
      <c r="J297" s="120">
        <f t="shared" si="191"/>
        <v>0.74817291444335698</v>
      </c>
    </row>
    <row r="298" spans="1:10" x14ac:dyDescent="0.2">
      <c r="A298" s="135" t="s">
        <v>38</v>
      </c>
      <c r="B298" s="118">
        <v>646.13067000000001</v>
      </c>
      <c r="C298" s="119">
        <f>GSU!C45</f>
        <v>699.08564999999987</v>
      </c>
      <c r="D298" s="120">
        <f t="shared" si="188"/>
        <v>8.1957075338955604E-2</v>
      </c>
      <c r="E298" s="118">
        <v>504.88255999999996</v>
      </c>
      <c r="F298" s="119">
        <f>GSU!D45</f>
        <v>767.52566999999988</v>
      </c>
      <c r="G298" s="120">
        <f t="shared" si="189"/>
        <v>0.52020634263936538</v>
      </c>
      <c r="H298" s="118">
        <f t="shared" si="194"/>
        <v>1151.01323</v>
      </c>
      <c r="I298" s="119">
        <f t="shared" si="194"/>
        <v>1466.6113199999998</v>
      </c>
      <c r="J298" s="120">
        <f t="shared" si="191"/>
        <v>0.27419153991826811</v>
      </c>
    </row>
    <row r="299" spans="1:10" x14ac:dyDescent="0.2">
      <c r="A299" s="135" t="s">
        <v>39</v>
      </c>
      <c r="B299" s="118">
        <v>540.72831000000008</v>
      </c>
      <c r="C299" s="119">
        <f>GSU!C46</f>
        <v>549.94551999999999</v>
      </c>
      <c r="D299" s="120">
        <f t="shared" si="188"/>
        <v>1.7045917200081327E-2</v>
      </c>
      <c r="E299" s="118">
        <v>84.055799999999934</v>
      </c>
      <c r="F299" s="119">
        <f>GSU!D46</f>
        <v>80.804540000000031</v>
      </c>
      <c r="G299" s="120">
        <f t="shared" si="189"/>
        <v>-3.8679781764017533E-2</v>
      </c>
      <c r="H299" s="118">
        <f t="shared" si="194"/>
        <v>624.78411000000006</v>
      </c>
      <c r="I299" s="119">
        <f t="shared" si="194"/>
        <v>630.75006000000008</v>
      </c>
      <c r="J299" s="120">
        <f t="shared" si="191"/>
        <v>9.5488183910439409E-3</v>
      </c>
    </row>
    <row r="300" spans="1:10" x14ac:dyDescent="0.2">
      <c r="A300" s="135" t="s">
        <v>40</v>
      </c>
      <c r="B300" s="118">
        <v>0</v>
      </c>
      <c r="C300" s="119">
        <f>GSU!C47</f>
        <v>0</v>
      </c>
      <c r="D300" s="120">
        <f t="shared" si="188"/>
        <v>0</v>
      </c>
      <c r="E300" s="118">
        <v>19860.808570000001</v>
      </c>
      <c r="F300" s="119">
        <f>GSU!D47</f>
        <v>25453.44744</v>
      </c>
      <c r="G300" s="120">
        <f t="shared" si="189"/>
        <v>0.28159170107745513</v>
      </c>
      <c r="H300" s="118">
        <f t="shared" si="194"/>
        <v>19860.808570000001</v>
      </c>
      <c r="I300" s="119">
        <f t="shared" si="194"/>
        <v>25453.44744</v>
      </c>
      <c r="J300" s="120">
        <f t="shared" si="191"/>
        <v>0.28159170107745513</v>
      </c>
    </row>
    <row r="301" spans="1:10" x14ac:dyDescent="0.2">
      <c r="A301" s="135" t="s">
        <v>41</v>
      </c>
      <c r="B301" s="118">
        <v>0</v>
      </c>
      <c r="C301" s="119">
        <f>GSU!C48</f>
        <v>0</v>
      </c>
      <c r="D301" s="120">
        <f t="shared" si="188"/>
        <v>0</v>
      </c>
      <c r="E301" s="118">
        <v>774.32268000000022</v>
      </c>
      <c r="F301" s="119">
        <f>GSU!D48</f>
        <v>964.33597000000009</v>
      </c>
      <c r="G301" s="120">
        <f t="shared" si="189"/>
        <v>0.24539290260747601</v>
      </c>
      <c r="H301" s="118">
        <f t="shared" si="194"/>
        <v>774.32268000000022</v>
      </c>
      <c r="I301" s="119">
        <f t="shared" si="194"/>
        <v>964.33597000000009</v>
      </c>
      <c r="J301" s="120">
        <f t="shared" si="191"/>
        <v>0.24539290260747601</v>
      </c>
    </row>
    <row r="302" spans="1:10" ht="16" thickBot="1" x14ac:dyDescent="0.25">
      <c r="A302" s="121" t="s">
        <v>42</v>
      </c>
      <c r="B302" s="122">
        <v>407.28127000000001</v>
      </c>
      <c r="C302" s="123">
        <f>GSU!C49</f>
        <v>425.11678000000001</v>
      </c>
      <c r="D302" s="124">
        <f t="shared" si="188"/>
        <v>4.3791628326046023E-2</v>
      </c>
      <c r="E302" s="122">
        <v>414.42754999999994</v>
      </c>
      <c r="F302" s="123">
        <f>GSU!D49</f>
        <v>601.32082000000003</v>
      </c>
      <c r="G302" s="124">
        <f t="shared" si="189"/>
        <v>0.4509672921117337</v>
      </c>
      <c r="H302" s="122">
        <f t="shared" si="194"/>
        <v>821.70881999999995</v>
      </c>
      <c r="I302" s="123">
        <f t="shared" si="194"/>
        <v>1026.4376</v>
      </c>
      <c r="J302" s="124">
        <f t="shared" si="191"/>
        <v>0.24915003346319203</v>
      </c>
    </row>
    <row r="303" spans="1:10" s="129" customFormat="1" ht="16" thickTop="1" x14ac:dyDescent="0.2">
      <c r="A303" s="125" t="s">
        <v>43</v>
      </c>
      <c r="B303" s="126">
        <v>1594.1402499999999</v>
      </c>
      <c r="C303" s="127">
        <f>SUM(C296:C302)</f>
        <v>1674.1479499999998</v>
      </c>
      <c r="D303" s="128">
        <f t="shared" si="188"/>
        <v>5.0188620480537953E-2</v>
      </c>
      <c r="E303" s="126">
        <v>22978.940890000002</v>
      </c>
      <c r="F303" s="127">
        <f>SUM(F296:F302)</f>
        <v>29688.80198</v>
      </c>
      <c r="G303" s="128">
        <f t="shared" si="189"/>
        <v>0.29200045041762573</v>
      </c>
      <c r="H303" s="126">
        <f t="shared" si="194"/>
        <v>24573.081140000002</v>
      </c>
      <c r="I303" s="127">
        <f t="shared" si="194"/>
        <v>31362.949929999999</v>
      </c>
      <c r="J303" s="128">
        <f t="shared" si="191"/>
        <v>0.27631328571765729</v>
      </c>
    </row>
    <row r="304" spans="1:10" s="134" customFormat="1" ht="16" thickBot="1" x14ac:dyDescent="0.25">
      <c r="A304" s="130" t="s">
        <v>17</v>
      </c>
      <c r="B304" s="131">
        <v>2.9767896097650109E-2</v>
      </c>
      <c r="C304" s="132">
        <f>C303/C343</f>
        <v>2.9426304314665842E-2</v>
      </c>
      <c r="D304" s="133">
        <f t="shared" si="188"/>
        <v>-1.147517385386305E-2</v>
      </c>
      <c r="E304" s="131">
        <v>0.5881607998465237</v>
      </c>
      <c r="F304" s="132">
        <f>F303/F343</f>
        <v>0.59976231440135785</v>
      </c>
      <c r="G304" s="133">
        <f t="shared" si="189"/>
        <v>1.9725072731575258E-2</v>
      </c>
      <c r="H304" s="131">
        <f>H303/H343</f>
        <v>0.26530650756263008</v>
      </c>
      <c r="I304" s="132">
        <f>I303/I343</f>
        <v>0.29478160131519365</v>
      </c>
      <c r="J304" s="133">
        <f t="shared" si="191"/>
        <v>0.11109826902985213</v>
      </c>
    </row>
    <row r="305" spans="1:10" x14ac:dyDescent="0.2">
      <c r="A305" s="135" t="s">
        <v>44</v>
      </c>
      <c r="B305" s="118">
        <v>2991.8317200000001</v>
      </c>
      <c r="C305" s="119">
        <f>GSU!C51</f>
        <v>3344.0457099999971</v>
      </c>
      <c r="D305" s="120">
        <f t="shared" si="188"/>
        <v>0.11772520080106544</v>
      </c>
      <c r="E305" s="118">
        <v>79.23648</v>
      </c>
      <c r="F305" s="119">
        <f>GSU!D51</f>
        <v>208.70302000000049</v>
      </c>
      <c r="G305" s="120">
        <f t="shared" si="189"/>
        <v>1.6339259391633814</v>
      </c>
      <c r="H305" s="118">
        <f t="shared" ref="H305:I310" si="195">B305+E305</f>
        <v>3071.0682000000002</v>
      </c>
      <c r="I305" s="119">
        <f t="shared" si="195"/>
        <v>3552.7487299999975</v>
      </c>
      <c r="J305" s="120">
        <f t="shared" si="191"/>
        <v>0.15684462168570446</v>
      </c>
    </row>
    <row r="306" spans="1:10" x14ac:dyDescent="0.2">
      <c r="A306" s="135" t="s">
        <v>45</v>
      </c>
      <c r="B306" s="118">
        <v>1359.73343</v>
      </c>
      <c r="C306" s="119">
        <f>GSU!C52</f>
        <v>1569.2517999999995</v>
      </c>
      <c r="D306" s="120">
        <f t="shared" si="188"/>
        <v>0.15408782734715845</v>
      </c>
      <c r="E306" s="118">
        <v>72.827040000000039</v>
      </c>
      <c r="F306" s="119">
        <f>GSU!D52</f>
        <v>118.97219999999996</v>
      </c>
      <c r="G306" s="120">
        <f t="shared" si="189"/>
        <v>0.6336267408369185</v>
      </c>
      <c r="H306" s="118">
        <f t="shared" si="195"/>
        <v>1432.5604700000001</v>
      </c>
      <c r="I306" s="119">
        <f t="shared" si="195"/>
        <v>1688.2239999999995</v>
      </c>
      <c r="J306" s="120">
        <f t="shared" si="191"/>
        <v>0.17846613483617857</v>
      </c>
    </row>
    <row r="307" spans="1:10" x14ac:dyDescent="0.2">
      <c r="A307" s="135" t="s">
        <v>46</v>
      </c>
      <c r="B307" s="118">
        <v>3656.5587400000009</v>
      </c>
      <c r="C307" s="119">
        <f>GSU!C53</f>
        <v>4075.0660900000021</v>
      </c>
      <c r="D307" s="120">
        <f t="shared" ref="D307:D338" si="196">IFERROR((C307-B307)/B307,0)</f>
        <v>0.11445388403633333</v>
      </c>
      <c r="E307" s="118">
        <v>2449.817950000001</v>
      </c>
      <c r="F307" s="119">
        <f>GSU!D53</f>
        <v>2214.5412799999995</v>
      </c>
      <c r="G307" s="120">
        <f t="shared" ref="G307:G338" si="197">IFERROR((F307-E307)/E307,0)</f>
        <v>-9.6038430120899992E-2</v>
      </c>
      <c r="H307" s="118">
        <f t="shared" si="195"/>
        <v>6106.3766900000019</v>
      </c>
      <c r="I307" s="119">
        <f t="shared" si="195"/>
        <v>6289.6073700000015</v>
      </c>
      <c r="J307" s="120">
        <f t="shared" si="191"/>
        <v>3.0006448881554276E-2</v>
      </c>
    </row>
    <row r="308" spans="1:10" x14ac:dyDescent="0.2">
      <c r="A308" s="135" t="s">
        <v>47</v>
      </c>
      <c r="B308" s="118">
        <v>0</v>
      </c>
      <c r="C308" s="119">
        <f>GSU!C54</f>
        <v>0</v>
      </c>
      <c r="D308" s="120">
        <f t="shared" si="196"/>
        <v>0</v>
      </c>
      <c r="E308" s="118">
        <v>0</v>
      </c>
      <c r="F308" s="119">
        <f>GSU!D54</f>
        <v>392.96155000000005</v>
      </c>
      <c r="G308" s="120">
        <f t="shared" si="197"/>
        <v>0</v>
      </c>
      <c r="H308" s="118">
        <f t="shared" si="195"/>
        <v>0</v>
      </c>
      <c r="I308" s="119">
        <f t="shared" si="195"/>
        <v>392.96155000000005</v>
      </c>
      <c r="J308" s="120">
        <f t="shared" si="191"/>
        <v>0</v>
      </c>
    </row>
    <row r="309" spans="1:10" ht="16" thickBot="1" x14ac:dyDescent="0.25">
      <c r="A309" s="121" t="s">
        <v>48</v>
      </c>
      <c r="B309" s="122">
        <v>2255.1091700000002</v>
      </c>
      <c r="C309" s="123">
        <f>GSU!C55</f>
        <v>2515.7589399999993</v>
      </c>
      <c r="D309" s="124">
        <f t="shared" si="196"/>
        <v>0.11558188555456898</v>
      </c>
      <c r="E309" s="122">
        <v>4.37</v>
      </c>
      <c r="F309" s="123">
        <f>GSU!D55</f>
        <v>2.8275000000000001</v>
      </c>
      <c r="G309" s="124">
        <f t="shared" si="197"/>
        <v>-0.35297482837528604</v>
      </c>
      <c r="H309" s="122">
        <f t="shared" si="195"/>
        <v>2259.4791700000001</v>
      </c>
      <c r="I309" s="123">
        <f t="shared" si="195"/>
        <v>2518.5864399999991</v>
      </c>
      <c r="J309" s="124">
        <f t="shared" si="191"/>
        <v>0.11467566217926189</v>
      </c>
    </row>
    <row r="310" spans="1:10" s="129" customFormat="1" ht="16" thickTop="1" x14ac:dyDescent="0.2">
      <c r="A310" s="125" t="s">
        <v>49</v>
      </c>
      <c r="B310" s="126">
        <v>10263.23306</v>
      </c>
      <c r="C310" s="127">
        <f>SUM(C305:C309)</f>
        <v>11504.122539999998</v>
      </c>
      <c r="D310" s="128">
        <f t="shared" si="196"/>
        <v>0.12090629460966347</v>
      </c>
      <c r="E310" s="126">
        <v>2606.2514700000011</v>
      </c>
      <c r="F310" s="127">
        <f>SUM(F305:F309)</f>
        <v>2938.0055499999999</v>
      </c>
      <c r="G310" s="128">
        <f t="shared" si="197"/>
        <v>0.12729166153717264</v>
      </c>
      <c r="H310" s="126">
        <f t="shared" si="195"/>
        <v>12869.484530000002</v>
      </c>
      <c r="I310" s="127">
        <f t="shared" si="195"/>
        <v>14442.128089999998</v>
      </c>
      <c r="J310" s="128">
        <f t="shared" si="191"/>
        <v>0.12219942114495837</v>
      </c>
    </row>
    <row r="311" spans="1:10" s="134" customFormat="1" ht="16" thickBot="1" x14ac:dyDescent="0.25">
      <c r="A311" s="130" t="s">
        <v>17</v>
      </c>
      <c r="B311" s="131">
        <v>0.19164866789860405</v>
      </c>
      <c r="C311" s="132">
        <f>C310/C343</f>
        <v>0.20220662739828135</v>
      </c>
      <c r="D311" s="133">
        <f t="shared" si="196"/>
        <v>5.5090179417595669E-2</v>
      </c>
      <c r="E311" s="131">
        <v>6.670868585868836E-2</v>
      </c>
      <c r="F311" s="132">
        <f>F310/F343</f>
        <v>5.935251309834208E-2</v>
      </c>
      <c r="G311" s="133">
        <f t="shared" si="197"/>
        <v>-0.1102730876145447</v>
      </c>
      <c r="H311" s="131">
        <f>H310/H343</f>
        <v>0.13894708503720002</v>
      </c>
      <c r="I311" s="132">
        <f>I310/I343</f>
        <v>0.13574213057991319</v>
      </c>
      <c r="J311" s="133">
        <f t="shared" si="191"/>
        <v>-2.3066007152498187E-2</v>
      </c>
    </row>
    <row r="312" spans="1:10" x14ac:dyDescent="0.2">
      <c r="A312" s="135" t="s">
        <v>50</v>
      </c>
      <c r="B312" s="118">
        <v>4141.3598300000003</v>
      </c>
      <c r="C312" s="119">
        <f>GSU!C57</f>
        <v>4223.9693999999981</v>
      </c>
      <c r="D312" s="120">
        <f t="shared" si="196"/>
        <v>1.99474504489019E-2</v>
      </c>
      <c r="E312" s="118">
        <v>0</v>
      </c>
      <c r="F312" s="119">
        <f>GSU!D57</f>
        <v>15.34328</v>
      </c>
      <c r="G312" s="120">
        <f t="shared" si="197"/>
        <v>0</v>
      </c>
      <c r="H312" s="118">
        <f t="shared" ref="H312:H325" si="198">B312+E312</f>
        <v>4141.3598300000003</v>
      </c>
      <c r="I312" s="119">
        <f t="shared" ref="I312:I325" si="199">C312+F312</f>
        <v>4239.3126799999982</v>
      </c>
      <c r="J312" s="120">
        <f t="shared" si="191"/>
        <v>2.3652339816122147E-2</v>
      </c>
    </row>
    <row r="313" spans="1:10" x14ac:dyDescent="0.2">
      <c r="A313" s="135" t="s">
        <v>51</v>
      </c>
      <c r="B313" s="118">
        <v>0</v>
      </c>
      <c r="C313" s="119">
        <f>GSU!C58</f>
        <v>0</v>
      </c>
      <c r="D313" s="120">
        <f t="shared" si="196"/>
        <v>0</v>
      </c>
      <c r="E313" s="118">
        <v>55.071169999999995</v>
      </c>
      <c r="F313" s="119">
        <f>GSU!D58</f>
        <v>2.8546999999999998</v>
      </c>
      <c r="G313" s="120">
        <f t="shared" si="197"/>
        <v>-0.94816344014481624</v>
      </c>
      <c r="H313" s="118">
        <f t="shared" si="198"/>
        <v>55.071169999999995</v>
      </c>
      <c r="I313" s="119">
        <f t="shared" si="199"/>
        <v>2.8546999999999998</v>
      </c>
      <c r="J313" s="120">
        <f t="shared" si="191"/>
        <v>-0.94816344014481624</v>
      </c>
    </row>
    <row r="314" spans="1:10" x14ac:dyDescent="0.2">
      <c r="A314" s="135" t="s">
        <v>52</v>
      </c>
      <c r="B314" s="118">
        <v>177.49015</v>
      </c>
      <c r="C314" s="119">
        <f>GSU!C59</f>
        <v>16.485199999999999</v>
      </c>
      <c r="D314" s="120">
        <f t="shared" si="196"/>
        <v>-0.90712047964351827</v>
      </c>
      <c r="E314" s="118">
        <v>7.7249999999999996</v>
      </c>
      <c r="F314" s="119">
        <f>GSU!D59</f>
        <v>0</v>
      </c>
      <c r="G314" s="120">
        <f t="shared" si="197"/>
        <v>-1</v>
      </c>
      <c r="H314" s="118">
        <f t="shared" si="198"/>
        <v>185.21514999999999</v>
      </c>
      <c r="I314" s="119">
        <f t="shared" si="199"/>
        <v>16.485199999999999</v>
      </c>
      <c r="J314" s="120">
        <f t="shared" si="191"/>
        <v>-0.91099432200875585</v>
      </c>
    </row>
    <row r="315" spans="1:10" x14ac:dyDescent="0.2">
      <c r="A315" s="135" t="s">
        <v>53</v>
      </c>
      <c r="B315" s="118">
        <v>0</v>
      </c>
      <c r="C315" s="119">
        <f>GSU!C60</f>
        <v>0</v>
      </c>
      <c r="D315" s="120">
        <f t="shared" si="196"/>
        <v>0</v>
      </c>
      <c r="E315" s="118">
        <v>0</v>
      </c>
      <c r="F315" s="119">
        <f>GSU!D60</f>
        <v>0</v>
      </c>
      <c r="G315" s="120">
        <f t="shared" si="197"/>
        <v>0</v>
      </c>
      <c r="H315" s="118">
        <f t="shared" si="198"/>
        <v>0</v>
      </c>
      <c r="I315" s="119">
        <f t="shared" si="199"/>
        <v>0</v>
      </c>
      <c r="J315" s="120">
        <f t="shared" si="191"/>
        <v>0</v>
      </c>
    </row>
    <row r="316" spans="1:10" x14ac:dyDescent="0.2">
      <c r="A316" s="135" t="s">
        <v>54</v>
      </c>
      <c r="B316" s="118">
        <v>1149.5168200000001</v>
      </c>
      <c r="C316" s="119">
        <f>GSU!C62</f>
        <v>1261.2550200000001</v>
      </c>
      <c r="D316" s="120">
        <f t="shared" si="196"/>
        <v>9.7204493275705184E-2</v>
      </c>
      <c r="E316" s="118">
        <v>0</v>
      </c>
      <c r="F316" s="119">
        <f>GSU!D62</f>
        <v>0</v>
      </c>
      <c r="G316" s="120">
        <f t="shared" si="197"/>
        <v>0</v>
      </c>
      <c r="H316" s="118">
        <f t="shared" si="198"/>
        <v>1149.5168200000001</v>
      </c>
      <c r="I316" s="119">
        <f t="shared" si="199"/>
        <v>1261.2550200000001</v>
      </c>
      <c r="J316" s="120">
        <f t="shared" si="191"/>
        <v>9.7204493275705184E-2</v>
      </c>
    </row>
    <row r="317" spans="1:10" x14ac:dyDescent="0.2">
      <c r="A317" s="135" t="s">
        <v>55</v>
      </c>
      <c r="B317" s="118">
        <v>0</v>
      </c>
      <c r="C317" s="119">
        <f>GSU!C63</f>
        <v>0</v>
      </c>
      <c r="D317" s="120">
        <f t="shared" si="196"/>
        <v>0</v>
      </c>
      <c r="E317" s="118">
        <v>3248.7419500000001</v>
      </c>
      <c r="F317" s="119">
        <f>GSU!D63</f>
        <v>10.755040000000001</v>
      </c>
      <c r="G317" s="120">
        <f t="shared" si="197"/>
        <v>-0.99668947544448705</v>
      </c>
      <c r="H317" s="118">
        <f t="shared" si="198"/>
        <v>3248.7419500000001</v>
      </c>
      <c r="I317" s="119">
        <f t="shared" si="199"/>
        <v>10.755040000000001</v>
      </c>
      <c r="J317" s="120">
        <f t="shared" si="191"/>
        <v>-0.99668947544448705</v>
      </c>
    </row>
    <row r="318" spans="1:10" x14ac:dyDescent="0.2">
      <c r="A318" s="135" t="s">
        <v>56</v>
      </c>
      <c r="B318" s="118">
        <v>1016.0843100000001</v>
      </c>
      <c r="C318" s="119">
        <f>GSU!C64</f>
        <v>1235.0988500000001</v>
      </c>
      <c r="D318" s="120">
        <f t="shared" si="196"/>
        <v>0.21554760549348509</v>
      </c>
      <c r="E318" s="118">
        <v>0</v>
      </c>
      <c r="F318" s="119">
        <f>GSU!D64</f>
        <v>0</v>
      </c>
      <c r="G318" s="120">
        <f t="shared" si="197"/>
        <v>0</v>
      </c>
      <c r="H318" s="118">
        <f t="shared" si="198"/>
        <v>1016.0843100000001</v>
      </c>
      <c r="I318" s="119">
        <f t="shared" si="199"/>
        <v>1235.0988500000001</v>
      </c>
      <c r="J318" s="120">
        <f t="shared" si="191"/>
        <v>0.21554760549348509</v>
      </c>
    </row>
    <row r="319" spans="1:10" x14ac:dyDescent="0.2">
      <c r="A319" s="135" t="s">
        <v>57</v>
      </c>
      <c r="B319" s="118">
        <v>0</v>
      </c>
      <c r="C319" s="119">
        <f>GSU!C65</f>
        <v>0</v>
      </c>
      <c r="D319" s="120">
        <f t="shared" si="196"/>
        <v>0</v>
      </c>
      <c r="E319" s="118">
        <v>276.20077999999995</v>
      </c>
      <c r="F319" s="119">
        <f>GSU!D65</f>
        <v>6026.1748499999994</v>
      </c>
      <c r="G319" s="120">
        <f t="shared" si="197"/>
        <v>20.818094974243014</v>
      </c>
      <c r="H319" s="118">
        <f t="shared" si="198"/>
        <v>276.20077999999995</v>
      </c>
      <c r="I319" s="119">
        <f t="shared" si="199"/>
        <v>6026.1748499999994</v>
      </c>
      <c r="J319" s="120">
        <f t="shared" si="191"/>
        <v>20.818094974243014</v>
      </c>
    </row>
    <row r="320" spans="1:10" x14ac:dyDescent="0.2">
      <c r="A320" s="135" t="s">
        <v>58</v>
      </c>
      <c r="B320" s="118">
        <v>1.45295</v>
      </c>
      <c r="C320" s="119">
        <f>GSU!C66</f>
        <v>1.49681</v>
      </c>
      <c r="D320" s="120">
        <f t="shared" si="196"/>
        <v>3.0186861213393448E-2</v>
      </c>
      <c r="E320" s="118">
        <v>45.723079999999996</v>
      </c>
      <c r="F320" s="119">
        <f>GSU!D66</f>
        <v>35.348320000000001</v>
      </c>
      <c r="G320" s="120">
        <f t="shared" si="197"/>
        <v>-0.22690422429985022</v>
      </c>
      <c r="H320" s="118">
        <f t="shared" si="198"/>
        <v>47.176029999999997</v>
      </c>
      <c r="I320" s="119">
        <f t="shared" si="199"/>
        <v>36.845129999999997</v>
      </c>
      <c r="J320" s="120">
        <f t="shared" si="191"/>
        <v>-0.2189862097340535</v>
      </c>
    </row>
    <row r="321" spans="1:10" x14ac:dyDescent="0.2">
      <c r="A321" s="135" t="s">
        <v>59</v>
      </c>
      <c r="B321" s="118">
        <v>0</v>
      </c>
      <c r="C321" s="119">
        <f>GSU!C67</f>
        <v>0</v>
      </c>
      <c r="D321" s="120">
        <f t="shared" si="196"/>
        <v>0</v>
      </c>
      <c r="E321" s="118">
        <v>0</v>
      </c>
      <c r="F321" s="119">
        <f>GSU!D67</f>
        <v>0</v>
      </c>
      <c r="G321" s="120">
        <f t="shared" si="197"/>
        <v>0</v>
      </c>
      <c r="H321" s="118">
        <f t="shared" si="198"/>
        <v>0</v>
      </c>
      <c r="I321" s="119">
        <f t="shared" si="199"/>
        <v>0</v>
      </c>
      <c r="J321" s="120">
        <f t="shared" si="191"/>
        <v>0</v>
      </c>
    </row>
    <row r="322" spans="1:10" x14ac:dyDescent="0.2">
      <c r="A322" s="135" t="s">
        <v>60</v>
      </c>
      <c r="B322" s="118">
        <v>0</v>
      </c>
      <c r="C322" s="119">
        <f>GSU!C68</f>
        <v>0</v>
      </c>
      <c r="D322" s="120">
        <f t="shared" si="196"/>
        <v>0</v>
      </c>
      <c r="E322" s="118">
        <v>0</v>
      </c>
      <c r="F322" s="119">
        <f>GSU!D68</f>
        <v>75.707440000000005</v>
      </c>
      <c r="G322" s="120">
        <f t="shared" si="197"/>
        <v>0</v>
      </c>
      <c r="H322" s="118">
        <f t="shared" si="198"/>
        <v>0</v>
      </c>
      <c r="I322" s="119">
        <f t="shared" si="199"/>
        <v>75.707440000000005</v>
      </c>
      <c r="J322" s="120">
        <f t="shared" si="191"/>
        <v>0</v>
      </c>
    </row>
    <row r="323" spans="1:10" x14ac:dyDescent="0.2">
      <c r="A323" s="135" t="s">
        <v>61</v>
      </c>
      <c r="B323" s="118">
        <v>0</v>
      </c>
      <c r="C323" s="119">
        <f>GSU!C69</f>
        <v>0</v>
      </c>
      <c r="D323" s="120">
        <f t="shared" si="196"/>
        <v>0</v>
      </c>
      <c r="E323" s="118">
        <v>0</v>
      </c>
      <c r="F323" s="119">
        <f>GSU!D69</f>
        <v>0</v>
      </c>
      <c r="G323" s="120">
        <f t="shared" si="197"/>
        <v>0</v>
      </c>
      <c r="H323" s="118">
        <f t="shared" si="198"/>
        <v>0</v>
      </c>
      <c r="I323" s="119">
        <f t="shared" si="199"/>
        <v>0</v>
      </c>
      <c r="J323" s="120">
        <f t="shared" si="191"/>
        <v>0</v>
      </c>
    </row>
    <row r="324" spans="1:10" ht="16" thickBot="1" x14ac:dyDescent="0.25">
      <c r="A324" s="121" t="s">
        <v>62</v>
      </c>
      <c r="B324" s="122">
        <v>0</v>
      </c>
      <c r="C324" s="123">
        <f>GSU!C70</f>
        <v>0</v>
      </c>
      <c r="D324" s="124">
        <f t="shared" si="196"/>
        <v>0</v>
      </c>
      <c r="E324" s="122">
        <v>0</v>
      </c>
      <c r="F324" s="123">
        <f>GSU!D70</f>
        <v>0</v>
      </c>
      <c r="G324" s="124">
        <f t="shared" si="197"/>
        <v>0</v>
      </c>
      <c r="H324" s="122">
        <f t="shared" si="198"/>
        <v>0</v>
      </c>
      <c r="I324" s="123">
        <f t="shared" si="199"/>
        <v>0</v>
      </c>
      <c r="J324" s="124">
        <f t="shared" si="191"/>
        <v>0</v>
      </c>
    </row>
    <row r="325" spans="1:10" s="129" customFormat="1" ht="16" thickTop="1" x14ac:dyDescent="0.2">
      <c r="A325" s="125" t="s">
        <v>63</v>
      </c>
      <c r="B325" s="126">
        <v>6485.9040599999998</v>
      </c>
      <c r="C325" s="127">
        <f>SUM(C312:C324)</f>
        <v>6738.3052799999978</v>
      </c>
      <c r="D325" s="128">
        <f t="shared" si="196"/>
        <v>3.8915348988371859E-2</v>
      </c>
      <c r="E325" s="126">
        <v>3633.4619800000005</v>
      </c>
      <c r="F325" s="127">
        <f>SUM(F312:F324)</f>
        <v>6166.1836299999995</v>
      </c>
      <c r="G325" s="128">
        <f t="shared" si="197"/>
        <v>0.69705467235960972</v>
      </c>
      <c r="H325" s="126">
        <f t="shared" si="198"/>
        <v>10119.366040000001</v>
      </c>
      <c r="I325" s="127">
        <f t="shared" si="199"/>
        <v>12904.488909999996</v>
      </c>
      <c r="J325" s="128">
        <f t="shared" si="191"/>
        <v>0.27522701115770642</v>
      </c>
    </row>
    <row r="326" spans="1:10" s="134" customFormat="1" ht="16" thickBot="1" x14ac:dyDescent="0.25">
      <c r="A326" s="130" t="s">
        <v>17</v>
      </c>
      <c r="B326" s="131">
        <v>0.12111338268851</v>
      </c>
      <c r="C326" s="132">
        <f>C325/C343</f>
        <v>0.11843841025782673</v>
      </c>
      <c r="D326" s="133">
        <f t="shared" si="196"/>
        <v>-2.2086514068911829E-2</v>
      </c>
      <c r="E326" s="131">
        <v>9.3000800802735942E-2</v>
      </c>
      <c r="F326" s="132">
        <f>F325/F343</f>
        <v>0.12456698547297078</v>
      </c>
      <c r="G326" s="133">
        <f t="shared" si="197"/>
        <v>0.33941841788212007</v>
      </c>
      <c r="H326" s="131">
        <f>H325/H343</f>
        <v>0.10925506848427238</v>
      </c>
      <c r="I326" s="132">
        <f>I325/I343</f>
        <v>0.12128979938220873</v>
      </c>
      <c r="J326" s="133">
        <f t="shared" si="191"/>
        <v>0.11015260953013618</v>
      </c>
    </row>
    <row r="327" spans="1:10" x14ac:dyDescent="0.2">
      <c r="A327" s="135" t="s">
        <v>64</v>
      </c>
      <c r="B327" s="118">
        <v>0</v>
      </c>
      <c r="C327" s="119">
        <f>GSU!C75</f>
        <v>0</v>
      </c>
      <c r="D327" s="120">
        <f t="shared" si="196"/>
        <v>0</v>
      </c>
      <c r="E327" s="118">
        <v>884.24764000000005</v>
      </c>
      <c r="F327" s="119">
        <f>GSU!D75</f>
        <v>964.96776</v>
      </c>
      <c r="G327" s="120">
        <f t="shared" si="197"/>
        <v>9.1286780250835559E-2</v>
      </c>
      <c r="H327" s="118">
        <f t="shared" ref="H327:I333" si="200">B327+E327</f>
        <v>884.24764000000005</v>
      </c>
      <c r="I327" s="119">
        <f t="shared" si="200"/>
        <v>964.96776</v>
      </c>
      <c r="J327" s="120">
        <f t="shared" si="191"/>
        <v>9.1286780250835559E-2</v>
      </c>
    </row>
    <row r="328" spans="1:10" x14ac:dyDescent="0.2">
      <c r="A328" s="135" t="s">
        <v>65</v>
      </c>
      <c r="B328" s="118">
        <v>0</v>
      </c>
      <c r="C328" s="119">
        <f>GSU!C76</f>
        <v>0</v>
      </c>
      <c r="D328" s="120">
        <f t="shared" si="196"/>
        <v>0</v>
      </c>
      <c r="E328" s="118">
        <v>9.0923199999999991</v>
      </c>
      <c r="F328" s="119">
        <f>GSU!D76</f>
        <v>12.52877</v>
      </c>
      <c r="G328" s="120">
        <f t="shared" si="197"/>
        <v>0.37795084202931717</v>
      </c>
      <c r="H328" s="118">
        <f t="shared" si="200"/>
        <v>9.0923199999999991</v>
      </c>
      <c r="I328" s="119">
        <f t="shared" si="200"/>
        <v>12.52877</v>
      </c>
      <c r="J328" s="120">
        <f t="shared" si="191"/>
        <v>0.37795084202931717</v>
      </c>
    </row>
    <row r="329" spans="1:10" x14ac:dyDescent="0.2">
      <c r="A329" s="135" t="s">
        <v>66</v>
      </c>
      <c r="B329" s="118">
        <v>0</v>
      </c>
      <c r="C329" s="119">
        <f>GSU!C77</f>
        <v>0</v>
      </c>
      <c r="D329" s="120">
        <f t="shared" si="196"/>
        <v>0</v>
      </c>
      <c r="E329" s="118">
        <v>20.532</v>
      </c>
      <c r="F329" s="119">
        <f>GSU!D77</f>
        <v>18.337490000000003</v>
      </c>
      <c r="G329" s="120">
        <f t="shared" si="197"/>
        <v>-0.10688242743035251</v>
      </c>
      <c r="H329" s="118">
        <f t="shared" si="200"/>
        <v>20.532</v>
      </c>
      <c r="I329" s="119">
        <f t="shared" si="200"/>
        <v>18.337490000000003</v>
      </c>
      <c r="J329" s="120">
        <f t="shared" si="191"/>
        <v>-0.10688242743035251</v>
      </c>
    </row>
    <row r="330" spans="1:10" x14ac:dyDescent="0.2">
      <c r="A330" s="135" t="s">
        <v>67</v>
      </c>
      <c r="B330" s="118">
        <v>0</v>
      </c>
      <c r="C330" s="119">
        <f>GSU!C78</f>
        <v>0</v>
      </c>
      <c r="D330" s="120">
        <f t="shared" si="196"/>
        <v>0</v>
      </c>
      <c r="E330" s="118">
        <v>0</v>
      </c>
      <c r="F330" s="119">
        <f>GSU!D78</f>
        <v>0</v>
      </c>
      <c r="G330" s="120">
        <f t="shared" si="197"/>
        <v>0</v>
      </c>
      <c r="H330" s="118">
        <f t="shared" si="200"/>
        <v>0</v>
      </c>
      <c r="I330" s="119">
        <f t="shared" si="200"/>
        <v>0</v>
      </c>
      <c r="J330" s="120">
        <f t="shared" si="191"/>
        <v>0</v>
      </c>
    </row>
    <row r="331" spans="1:10" x14ac:dyDescent="0.2">
      <c r="A331" s="135" t="s">
        <v>68</v>
      </c>
      <c r="B331" s="118">
        <v>0</v>
      </c>
      <c r="C331" s="119">
        <f>GSU!C79</f>
        <v>0</v>
      </c>
      <c r="D331" s="120">
        <f t="shared" si="196"/>
        <v>0</v>
      </c>
      <c r="E331" s="118">
        <v>894.28278</v>
      </c>
      <c r="F331" s="119">
        <f>GSU!D79</f>
        <v>914.16862999999989</v>
      </c>
      <c r="G331" s="120">
        <f t="shared" si="197"/>
        <v>2.2236646444204027E-2</v>
      </c>
      <c r="H331" s="118">
        <f t="shared" si="200"/>
        <v>894.28278</v>
      </c>
      <c r="I331" s="119">
        <f t="shared" si="200"/>
        <v>914.16862999999989</v>
      </c>
      <c r="J331" s="120">
        <f t="shared" si="191"/>
        <v>2.2236646444204027E-2</v>
      </c>
    </row>
    <row r="332" spans="1:10" ht="16" thickBot="1" x14ac:dyDescent="0.25">
      <c r="A332" s="121" t="s">
        <v>69</v>
      </c>
      <c r="B332" s="122">
        <v>0</v>
      </c>
      <c r="C332" s="123">
        <f>GSU!C80</f>
        <v>0</v>
      </c>
      <c r="D332" s="124">
        <f t="shared" si="196"/>
        <v>0</v>
      </c>
      <c r="E332" s="122">
        <v>0</v>
      </c>
      <c r="F332" s="123">
        <f>GSU!D80</f>
        <v>0</v>
      </c>
      <c r="G332" s="124">
        <f t="shared" si="197"/>
        <v>0</v>
      </c>
      <c r="H332" s="122">
        <f t="shared" si="200"/>
        <v>0</v>
      </c>
      <c r="I332" s="123">
        <f t="shared" si="200"/>
        <v>0</v>
      </c>
      <c r="J332" s="124">
        <f t="shared" si="191"/>
        <v>0</v>
      </c>
    </row>
    <row r="333" spans="1:10" s="129" customFormat="1" ht="16" thickTop="1" x14ac:dyDescent="0.2">
      <c r="A333" s="125" t="s">
        <v>70</v>
      </c>
      <c r="B333" s="126">
        <v>0</v>
      </c>
      <c r="C333" s="127">
        <f>SUM(C327:C332)</f>
        <v>0</v>
      </c>
      <c r="D333" s="128">
        <f t="shared" si="196"/>
        <v>0</v>
      </c>
      <c r="E333" s="126">
        <v>1808.1547399999999</v>
      </c>
      <c r="F333" s="127">
        <f>SUM(F327:F332)</f>
        <v>1910.0026499999999</v>
      </c>
      <c r="G333" s="128">
        <f t="shared" si="197"/>
        <v>5.6326987810788785E-2</v>
      </c>
      <c r="H333" s="126">
        <f t="shared" si="200"/>
        <v>1808.1547399999999</v>
      </c>
      <c r="I333" s="127">
        <f t="shared" si="200"/>
        <v>1910.0026499999999</v>
      </c>
      <c r="J333" s="128">
        <f t="shared" si="191"/>
        <v>5.6326987810788785E-2</v>
      </c>
    </row>
    <row r="334" spans="1:10" s="134" customFormat="1" ht="16" thickBot="1" x14ac:dyDescent="0.25">
      <c r="A334" s="130" t="s">
        <v>17</v>
      </c>
      <c r="B334" s="131">
        <v>0</v>
      </c>
      <c r="C334" s="132">
        <f>C333/C343</f>
        <v>0</v>
      </c>
      <c r="D334" s="133">
        <f t="shared" si="196"/>
        <v>0</v>
      </c>
      <c r="E334" s="131">
        <v>4.6280885756031155E-2</v>
      </c>
      <c r="F334" s="132">
        <f>F333/F343</f>
        <v>3.8585174661087039E-2</v>
      </c>
      <c r="G334" s="133">
        <f t="shared" si="197"/>
        <v>-0.16628270978891624</v>
      </c>
      <c r="H334" s="131">
        <f>H333/H343</f>
        <v>1.9521980840299925E-2</v>
      </c>
      <c r="I334" s="132">
        <f>I333/I343</f>
        <v>1.7952190114128828E-2</v>
      </c>
      <c r="J334" s="133">
        <f t="shared" si="191"/>
        <v>-8.0411446922974208E-2</v>
      </c>
    </row>
    <row r="335" spans="1:10" x14ac:dyDescent="0.2">
      <c r="A335" s="135" t="s">
        <v>71</v>
      </c>
      <c r="B335" s="118">
        <v>0</v>
      </c>
      <c r="C335" s="119">
        <f>GSU!C81</f>
        <v>0</v>
      </c>
      <c r="D335" s="120">
        <f t="shared" si="196"/>
        <v>0</v>
      </c>
      <c r="E335" s="118">
        <v>0</v>
      </c>
      <c r="F335" s="119">
        <f>GSU!D81</f>
        <v>0</v>
      </c>
      <c r="G335" s="120">
        <f t="shared" si="197"/>
        <v>0</v>
      </c>
      <c r="H335" s="118">
        <f t="shared" ref="H335:I337" si="201">B335+E335</f>
        <v>0</v>
      </c>
      <c r="I335" s="119">
        <f t="shared" si="201"/>
        <v>0</v>
      </c>
      <c r="J335" s="120">
        <f t="shared" si="191"/>
        <v>0</v>
      </c>
    </row>
    <row r="336" spans="1:10" ht="16" thickBot="1" x14ac:dyDescent="0.25">
      <c r="A336" s="121" t="s">
        <v>72</v>
      </c>
      <c r="B336" s="122">
        <v>0</v>
      </c>
      <c r="C336" s="123">
        <f>GSU!C82</f>
        <v>0</v>
      </c>
      <c r="D336" s="124">
        <f t="shared" si="196"/>
        <v>0</v>
      </c>
      <c r="E336" s="122">
        <v>0</v>
      </c>
      <c r="F336" s="123">
        <f>GSU!D82</f>
        <v>0</v>
      </c>
      <c r="G336" s="124">
        <f t="shared" si="197"/>
        <v>0</v>
      </c>
      <c r="H336" s="122">
        <f t="shared" si="201"/>
        <v>0</v>
      </c>
      <c r="I336" s="123">
        <f t="shared" si="201"/>
        <v>0</v>
      </c>
      <c r="J336" s="124">
        <f t="shared" si="191"/>
        <v>0</v>
      </c>
    </row>
    <row r="337" spans="1:14" s="129" customFormat="1" ht="16" thickTop="1" x14ac:dyDescent="0.2">
      <c r="A337" s="125" t="s">
        <v>73</v>
      </c>
      <c r="B337" s="126">
        <v>0</v>
      </c>
      <c r="C337" s="127">
        <f>SUM(C335:C336)</f>
        <v>0</v>
      </c>
      <c r="D337" s="128">
        <f t="shared" si="196"/>
        <v>0</v>
      </c>
      <c r="E337" s="126">
        <v>0</v>
      </c>
      <c r="F337" s="127">
        <f>SUM(F335:F336)</f>
        <v>0</v>
      </c>
      <c r="G337" s="128">
        <f t="shared" si="197"/>
        <v>0</v>
      </c>
      <c r="H337" s="126">
        <f t="shared" si="201"/>
        <v>0</v>
      </c>
      <c r="I337" s="127">
        <f t="shared" si="201"/>
        <v>0</v>
      </c>
      <c r="J337" s="128">
        <f t="shared" si="191"/>
        <v>0</v>
      </c>
    </row>
    <row r="338" spans="1:14" s="134" customFormat="1" ht="16" thickBot="1" x14ac:dyDescent="0.25">
      <c r="A338" s="130" t="s">
        <v>17</v>
      </c>
      <c r="B338" s="131">
        <v>0</v>
      </c>
      <c r="C338" s="132">
        <f>C337/C343</f>
        <v>0</v>
      </c>
      <c r="D338" s="133">
        <f t="shared" si="196"/>
        <v>0</v>
      </c>
      <c r="E338" s="131">
        <v>0</v>
      </c>
      <c r="F338" s="132">
        <f>F337/F343</f>
        <v>0</v>
      </c>
      <c r="G338" s="133">
        <f t="shared" si="197"/>
        <v>0</v>
      </c>
      <c r="H338" s="131">
        <f>H337/H343</f>
        <v>0</v>
      </c>
      <c r="I338" s="132">
        <f>I337/I343</f>
        <v>0</v>
      </c>
      <c r="J338" s="133">
        <f t="shared" si="191"/>
        <v>0</v>
      </c>
    </row>
    <row r="339" spans="1:14" s="129" customFormat="1" x14ac:dyDescent="0.2">
      <c r="A339" s="125" t="s">
        <v>74</v>
      </c>
      <c r="B339" s="126">
        <v>665.97755000000006</v>
      </c>
      <c r="C339" s="127">
        <f>GSU!C83</f>
        <v>0</v>
      </c>
      <c r="D339" s="128">
        <f t="shared" ref="D339:D343" si="202">IFERROR((C339-B339)/B339,0)</f>
        <v>-1</v>
      </c>
      <c r="E339" s="126">
        <v>489.53253000000001</v>
      </c>
      <c r="F339" s="127">
        <f>GSU!D83</f>
        <v>0</v>
      </c>
      <c r="G339" s="128">
        <f t="shared" ref="G339:G343" si="203">IFERROR((F339-E339)/E339,0)</f>
        <v>-1</v>
      </c>
      <c r="H339" s="126">
        <f>B339+E339</f>
        <v>1155.51008</v>
      </c>
      <c r="I339" s="127">
        <f>C339+F339</f>
        <v>0</v>
      </c>
      <c r="J339" s="128">
        <f t="shared" ref="J339:J343" si="204">IFERROR((I339-H339)/H339,0)</f>
        <v>-1</v>
      </c>
    </row>
    <row r="340" spans="1:14" s="134" customFormat="1" ht="16" thickBot="1" x14ac:dyDescent="0.25">
      <c r="A340" s="130" t="s">
        <v>17</v>
      </c>
      <c r="B340" s="131">
        <v>1.2436014028105484E-2</v>
      </c>
      <c r="C340" s="132">
        <f>C339/C343</f>
        <v>0</v>
      </c>
      <c r="D340" s="133">
        <f t="shared" si="202"/>
        <v>-1</v>
      </c>
      <c r="E340" s="131">
        <v>1.2529900563040803E-2</v>
      </c>
      <c r="F340" s="132">
        <f>F339/F343</f>
        <v>0</v>
      </c>
      <c r="G340" s="133">
        <f t="shared" si="203"/>
        <v>-1</v>
      </c>
      <c r="H340" s="131">
        <f>H339/H343</f>
        <v>1.247561679512752E-2</v>
      </c>
      <c r="I340" s="132">
        <f>I339/I343</f>
        <v>0</v>
      </c>
      <c r="J340" s="133">
        <f t="shared" si="204"/>
        <v>-1</v>
      </c>
    </row>
    <row r="341" spans="1:14" s="129" customFormat="1" x14ac:dyDescent="0.2">
      <c r="A341" s="125" t="s">
        <v>75</v>
      </c>
      <c r="B341" s="126">
        <v>770.32217000000003</v>
      </c>
      <c r="C341" s="127">
        <f>GSU!C84</f>
        <v>0</v>
      </c>
      <c r="D341" s="128">
        <f t="shared" si="202"/>
        <v>-1</v>
      </c>
      <c r="E341" s="126">
        <v>157.62669999999994</v>
      </c>
      <c r="F341" s="127">
        <f>GSU!D84</f>
        <v>0</v>
      </c>
      <c r="G341" s="128">
        <f t="shared" si="203"/>
        <v>-1</v>
      </c>
      <c r="H341" s="126">
        <f>B341+E341</f>
        <v>927.94886999999994</v>
      </c>
      <c r="I341" s="127">
        <f>C341+F341</f>
        <v>0</v>
      </c>
      <c r="J341" s="128">
        <f t="shared" si="204"/>
        <v>-1</v>
      </c>
    </row>
    <row r="342" spans="1:14" s="134" customFormat="1" ht="16" thickBot="1" x14ac:dyDescent="0.25">
      <c r="A342" s="130" t="s">
        <v>17</v>
      </c>
      <c r="B342" s="131">
        <v>1.438447484045169E-2</v>
      </c>
      <c r="C342" s="132">
        <f>C341/C343</f>
        <v>0</v>
      </c>
      <c r="D342" s="133">
        <f t="shared" si="202"/>
        <v>-1</v>
      </c>
      <c r="E342" s="131">
        <v>4.0345569620884297E-3</v>
      </c>
      <c r="F342" s="132">
        <f>F341/F343</f>
        <v>0</v>
      </c>
      <c r="G342" s="133">
        <f t="shared" si="203"/>
        <v>-1</v>
      </c>
      <c r="H342" s="131">
        <f>H341/H343</f>
        <v>1.0018722214514652E-2</v>
      </c>
      <c r="I342" s="132">
        <f>I341/I343</f>
        <v>0</v>
      </c>
      <c r="J342" s="133">
        <f t="shared" si="204"/>
        <v>-1</v>
      </c>
    </row>
    <row r="343" spans="1:14" ht="17" thickBot="1" x14ac:dyDescent="0.25">
      <c r="A343" s="137" t="s">
        <v>76</v>
      </c>
      <c r="B343" s="138">
        <v>53552.331840000006</v>
      </c>
      <c r="C343" s="139">
        <f>C273+C279+C287+C294+C303+C310+C325+C333+C337+C339+C341</f>
        <v>56892.905479999994</v>
      </c>
      <c r="D343" s="140">
        <f t="shared" si="202"/>
        <v>6.23796112180647E-2</v>
      </c>
      <c r="E343" s="138">
        <v>39069.147239999998</v>
      </c>
      <c r="F343" s="139">
        <f>F273+F279+F287+F294+F303+F310+F325+F333+F337+F339+F341</f>
        <v>49500.946069999998</v>
      </c>
      <c r="G343" s="140">
        <f t="shared" si="203"/>
        <v>0.26700861336742093</v>
      </c>
      <c r="H343" s="138">
        <f>H273+H279+H287+H294+H303+H310+H325+H333+H337+H339+H341</f>
        <v>92621.47907999999</v>
      </c>
      <c r="I343" s="139">
        <f>I273+I279+I287+I294+I303+I310+I325+I333+I337+I339+I341</f>
        <v>106393.85154999999</v>
      </c>
      <c r="J343" s="140">
        <f t="shared" si="204"/>
        <v>0.14869523361967027</v>
      </c>
    </row>
    <row r="345" spans="1:14" s="107" customFormat="1" ht="12" x14ac:dyDescent="0.15">
      <c r="A345" s="146" t="s">
        <v>83</v>
      </c>
      <c r="B345" s="146"/>
      <c r="C345" s="146"/>
      <c r="D345" s="146"/>
      <c r="E345" s="146"/>
      <c r="F345" s="146"/>
      <c r="G345" s="146"/>
      <c r="H345" s="146"/>
      <c r="I345" s="146"/>
      <c r="J345" s="146"/>
      <c r="K345" s="106"/>
      <c r="L345" s="106"/>
      <c r="M345" s="106"/>
      <c r="N345" s="106"/>
    </row>
    <row r="346" spans="1:14" s="107" customFormat="1" ht="12" x14ac:dyDescent="0.15">
      <c r="A346" s="146" t="str">
        <f>A2</f>
        <v>Total Expenditures by Function, Fiscal Years 2021 and 2022</v>
      </c>
      <c r="B346" s="146"/>
      <c r="C346" s="146"/>
      <c r="D346" s="146"/>
      <c r="E346" s="146"/>
      <c r="F346" s="146"/>
      <c r="G346" s="146"/>
      <c r="H346" s="146"/>
      <c r="I346" s="146"/>
      <c r="J346" s="146"/>
      <c r="K346" s="106"/>
      <c r="L346" s="106"/>
      <c r="M346" s="106"/>
      <c r="N346" s="106"/>
    </row>
    <row r="347" spans="1:14" s="107" customFormat="1" ht="13" thickBot="1" x14ac:dyDescent="0.2">
      <c r="A347" s="147" t="s">
        <v>1</v>
      </c>
      <c r="B347" s="147"/>
      <c r="C347" s="147"/>
      <c r="D347" s="147"/>
      <c r="E347" s="147"/>
      <c r="F347" s="147"/>
      <c r="G347" s="147"/>
      <c r="H347" s="147"/>
      <c r="I347" s="147"/>
      <c r="J347" s="147"/>
      <c r="K347" s="108"/>
      <c r="L347" s="108"/>
      <c r="M347" s="108"/>
      <c r="N347" s="108"/>
    </row>
    <row r="348" spans="1:14" ht="29" customHeight="1" x14ac:dyDescent="0.2">
      <c r="A348" s="148" t="s">
        <v>84</v>
      </c>
      <c r="B348" s="150" t="s">
        <v>3</v>
      </c>
      <c r="C348" s="151"/>
      <c r="D348" s="152"/>
      <c r="E348" s="150" t="s">
        <v>4</v>
      </c>
      <c r="F348" s="151"/>
      <c r="G348" s="152"/>
      <c r="H348" s="150" t="s">
        <v>5</v>
      </c>
      <c r="I348" s="151"/>
      <c r="J348" s="152"/>
    </row>
    <row r="349" spans="1:14" ht="33" thickBot="1" x14ac:dyDescent="0.25">
      <c r="A349" s="149"/>
      <c r="B349" s="110" t="str">
        <f>B5</f>
        <v>FY2021</v>
      </c>
      <c r="C349" s="111" t="str">
        <f>C5</f>
        <v>FY2022</v>
      </c>
      <c r="D349" s="112" t="s">
        <v>6</v>
      </c>
      <c r="E349" s="110" t="str">
        <f>E5</f>
        <v>FY2021</v>
      </c>
      <c r="F349" s="111" t="str">
        <f>F5</f>
        <v>FY2022</v>
      </c>
      <c r="G349" s="112" t="s">
        <v>6</v>
      </c>
      <c r="H349" s="110" t="str">
        <f>H5</f>
        <v>FY2021</v>
      </c>
      <c r="I349" s="111" t="str">
        <f>I5</f>
        <v>FY2022</v>
      </c>
      <c r="J349" s="112" t="s">
        <v>6</v>
      </c>
    </row>
    <row r="350" spans="1:14" x14ac:dyDescent="0.2">
      <c r="A350" s="113" t="s">
        <v>7</v>
      </c>
      <c r="B350" s="114">
        <v>79425</v>
      </c>
      <c r="C350" s="115">
        <f>ISU!C13</f>
        <v>80981.3</v>
      </c>
      <c r="D350" s="116">
        <f t="shared" ref="D350:D360" si="205">IFERROR((C350-B350)/B350,0)</f>
        <v>1.959458608750397E-2</v>
      </c>
      <c r="E350" s="114">
        <v>699.1</v>
      </c>
      <c r="F350" s="115">
        <f>ISU!D13</f>
        <v>1267.0999999999999</v>
      </c>
      <c r="G350" s="116">
        <f t="shared" ref="G350:G360" si="206">IFERROR((F350-E350)/E350,0)</f>
        <v>0.81247317980260314</v>
      </c>
      <c r="H350" s="114">
        <f t="shared" ref="H350:H359" si="207">B350+E350</f>
        <v>80124.100000000006</v>
      </c>
      <c r="I350" s="115">
        <f t="shared" ref="I350:I359" si="208">C350+F350</f>
        <v>82248.400000000009</v>
      </c>
      <c r="J350" s="116">
        <f>IFERROR((I350-H350)/H350,0)</f>
        <v>2.6512622294665434E-2</v>
      </c>
    </row>
    <row r="351" spans="1:14" x14ac:dyDescent="0.2">
      <c r="A351" s="117" t="s">
        <v>8</v>
      </c>
      <c r="B351" s="118">
        <v>13.8</v>
      </c>
      <c r="C351" s="119">
        <f>ISU!C14</f>
        <v>52.3</v>
      </c>
      <c r="D351" s="120">
        <f t="shared" si="205"/>
        <v>2.7898550724637681</v>
      </c>
      <c r="E351" s="118">
        <v>0</v>
      </c>
      <c r="F351" s="119">
        <f>ISU!D14</f>
        <v>0</v>
      </c>
      <c r="G351" s="120">
        <f t="shared" si="206"/>
        <v>0</v>
      </c>
      <c r="H351" s="118">
        <f t="shared" si="207"/>
        <v>13.8</v>
      </c>
      <c r="I351" s="119">
        <f t="shared" si="208"/>
        <v>52.3</v>
      </c>
      <c r="J351" s="120">
        <f t="shared" ref="J351:J360" si="209">IFERROR((I351-H351)/H351,0)</f>
        <v>2.7898550724637681</v>
      </c>
    </row>
    <row r="352" spans="1:14" x14ac:dyDescent="0.2">
      <c r="A352" s="117" t="s">
        <v>9</v>
      </c>
      <c r="B352" s="118">
        <v>112</v>
      </c>
      <c r="C352" s="119">
        <f>ISU!C15</f>
        <v>139.9</v>
      </c>
      <c r="D352" s="120">
        <f t="shared" si="205"/>
        <v>0.24910714285714292</v>
      </c>
      <c r="E352" s="118">
        <v>0</v>
      </c>
      <c r="F352" s="119">
        <f>ISU!D15</f>
        <v>0</v>
      </c>
      <c r="G352" s="120">
        <f t="shared" si="206"/>
        <v>0</v>
      </c>
      <c r="H352" s="118">
        <f t="shared" si="207"/>
        <v>112</v>
      </c>
      <c r="I352" s="119">
        <f t="shared" si="208"/>
        <v>139.9</v>
      </c>
      <c r="J352" s="120">
        <f t="shared" si="209"/>
        <v>0.24910714285714292</v>
      </c>
    </row>
    <row r="353" spans="1:10" x14ac:dyDescent="0.2">
      <c r="A353" s="117" t="s">
        <v>10</v>
      </c>
      <c r="B353" s="118">
        <v>15856.6</v>
      </c>
      <c r="C353" s="119">
        <f>ISU!C16</f>
        <v>16242.7</v>
      </c>
      <c r="D353" s="120">
        <f t="shared" si="205"/>
        <v>2.4349482234526969E-2</v>
      </c>
      <c r="E353" s="118">
        <v>0</v>
      </c>
      <c r="F353" s="119">
        <f>ISU!D16</f>
        <v>0</v>
      </c>
      <c r="G353" s="120">
        <f t="shared" si="206"/>
        <v>0</v>
      </c>
      <c r="H353" s="118">
        <f t="shared" si="207"/>
        <v>15856.6</v>
      </c>
      <c r="I353" s="119">
        <f t="shared" si="208"/>
        <v>16242.7</v>
      </c>
      <c r="J353" s="120">
        <f t="shared" si="209"/>
        <v>2.4349482234526969E-2</v>
      </c>
    </row>
    <row r="354" spans="1:10" x14ac:dyDescent="0.2">
      <c r="A354" s="117" t="s">
        <v>11</v>
      </c>
      <c r="B354" s="118">
        <v>3587.6</v>
      </c>
      <c r="C354" s="119">
        <f>ISU!C17</f>
        <v>4062.4</v>
      </c>
      <c r="D354" s="120">
        <f t="shared" si="205"/>
        <v>0.1323447430036794</v>
      </c>
      <c r="E354" s="118">
        <v>1316.9</v>
      </c>
      <c r="F354" s="119">
        <f>ISU!D17</f>
        <v>1795.8</v>
      </c>
      <c r="G354" s="120">
        <f t="shared" si="206"/>
        <v>0.36365707343002496</v>
      </c>
      <c r="H354" s="118">
        <f t="shared" si="207"/>
        <v>4904.5</v>
      </c>
      <c r="I354" s="119">
        <f t="shared" si="208"/>
        <v>5858.2</v>
      </c>
      <c r="J354" s="120">
        <f t="shared" si="209"/>
        <v>0.19445407279029459</v>
      </c>
    </row>
    <row r="355" spans="1:10" x14ac:dyDescent="0.2">
      <c r="A355" s="117" t="s">
        <v>12</v>
      </c>
      <c r="B355" s="118">
        <v>2750.6</v>
      </c>
      <c r="C355" s="119">
        <f>ISU!C19</f>
        <v>2425.8000000000002</v>
      </c>
      <c r="D355" s="120">
        <f t="shared" si="205"/>
        <v>-0.1180833272740492</v>
      </c>
      <c r="E355" s="118">
        <v>30.3</v>
      </c>
      <c r="F355" s="119">
        <f>ISU!D19</f>
        <v>47.2</v>
      </c>
      <c r="G355" s="120">
        <f t="shared" si="206"/>
        <v>0.55775577557755784</v>
      </c>
      <c r="H355" s="118">
        <f t="shared" si="207"/>
        <v>2780.9</v>
      </c>
      <c r="I355" s="119">
        <f t="shared" si="208"/>
        <v>2473</v>
      </c>
      <c r="J355" s="120">
        <f t="shared" si="209"/>
        <v>-0.11071955122442377</v>
      </c>
    </row>
    <row r="356" spans="1:10" x14ac:dyDescent="0.2">
      <c r="A356" s="117" t="s">
        <v>13</v>
      </c>
      <c r="B356" s="118">
        <v>2685.6</v>
      </c>
      <c r="C356" s="119">
        <f>ISU!C20</f>
        <v>2891.7</v>
      </c>
      <c r="D356" s="120">
        <f t="shared" si="205"/>
        <v>7.6742627345844472E-2</v>
      </c>
      <c r="E356" s="118">
        <v>3.3</v>
      </c>
      <c r="F356" s="119">
        <f>ISU!D20</f>
        <v>2.2000000000000002</v>
      </c>
      <c r="G356" s="120">
        <f t="shared" si="206"/>
        <v>-0.33333333333333326</v>
      </c>
      <c r="H356" s="118">
        <f t="shared" si="207"/>
        <v>2688.9</v>
      </c>
      <c r="I356" s="119">
        <f t="shared" si="208"/>
        <v>2893.8999999999996</v>
      </c>
      <c r="J356" s="120">
        <f t="shared" si="209"/>
        <v>7.6239354382832955E-2</v>
      </c>
    </row>
    <row r="357" spans="1:10" x14ac:dyDescent="0.2">
      <c r="A357" s="117" t="s">
        <v>14</v>
      </c>
      <c r="B357" s="118">
        <v>15972.6</v>
      </c>
      <c r="C357" s="119">
        <f>ISU!C21</f>
        <v>16521.8</v>
      </c>
      <c r="D357" s="120">
        <f t="shared" si="205"/>
        <v>3.4383882398607547E-2</v>
      </c>
      <c r="E357" s="118">
        <v>3171.3</v>
      </c>
      <c r="F357" s="119">
        <f>ISU!D21</f>
        <v>3135.4</v>
      </c>
      <c r="G357" s="120">
        <f t="shared" si="206"/>
        <v>-1.1320278750039443E-2</v>
      </c>
      <c r="H357" s="118">
        <f t="shared" si="207"/>
        <v>19143.900000000001</v>
      </c>
      <c r="I357" s="119">
        <f t="shared" si="208"/>
        <v>19657.2</v>
      </c>
      <c r="J357" s="120">
        <f t="shared" si="209"/>
        <v>2.6812718411608878E-2</v>
      </c>
    </row>
    <row r="358" spans="1:10" ht="16" thickBot="1" x14ac:dyDescent="0.25">
      <c r="A358" s="121" t="s">
        <v>15</v>
      </c>
      <c r="B358" s="122">
        <v>8.6999999999999993</v>
      </c>
      <c r="C358" s="123">
        <f>ISU!C22</f>
        <v>37</v>
      </c>
      <c r="D358" s="124">
        <f t="shared" si="205"/>
        <v>3.2528735632183912</v>
      </c>
      <c r="E358" s="122">
        <v>0</v>
      </c>
      <c r="F358" s="123">
        <f>ISU!D22</f>
        <v>0</v>
      </c>
      <c r="G358" s="124">
        <f t="shared" si="206"/>
        <v>0</v>
      </c>
      <c r="H358" s="122">
        <f t="shared" si="207"/>
        <v>8.6999999999999993</v>
      </c>
      <c r="I358" s="123">
        <f t="shared" si="208"/>
        <v>37</v>
      </c>
      <c r="J358" s="124">
        <f t="shared" si="209"/>
        <v>3.2528735632183912</v>
      </c>
    </row>
    <row r="359" spans="1:10" s="129" customFormat="1" ht="16" thickTop="1" x14ac:dyDescent="0.2">
      <c r="A359" s="125" t="s">
        <v>16</v>
      </c>
      <c r="B359" s="126">
        <v>120412.50000000003</v>
      </c>
      <c r="C359" s="127">
        <f>SUM(C350:C358)</f>
        <v>123354.9</v>
      </c>
      <c r="D359" s="128">
        <f t="shared" si="205"/>
        <v>2.4436001245717549E-2</v>
      </c>
      <c r="E359" s="126">
        <v>5220.8999999999996</v>
      </c>
      <c r="F359" s="127">
        <f>SUM(F350:F358)</f>
        <v>6247.6999999999989</v>
      </c>
      <c r="G359" s="128">
        <f t="shared" si="206"/>
        <v>0.19667107203738807</v>
      </c>
      <c r="H359" s="126">
        <f t="shared" si="207"/>
        <v>125633.40000000002</v>
      </c>
      <c r="I359" s="127">
        <f t="shared" si="208"/>
        <v>129602.59999999999</v>
      </c>
      <c r="J359" s="128">
        <f t="shared" si="209"/>
        <v>3.1593509369323501E-2</v>
      </c>
    </row>
    <row r="360" spans="1:10" s="134" customFormat="1" ht="16" thickBot="1" x14ac:dyDescent="0.25">
      <c r="A360" s="130" t="s">
        <v>17</v>
      </c>
      <c r="B360" s="131">
        <v>0.45505357472855518</v>
      </c>
      <c r="C360" s="132">
        <f>C359/C429</f>
        <v>0.44208757394413895</v>
      </c>
      <c r="D360" s="133">
        <f t="shared" si="205"/>
        <v>-2.8493350024006742E-2</v>
      </c>
      <c r="E360" s="131">
        <v>2.3391862648022111E-2</v>
      </c>
      <c r="F360" s="132">
        <f>F359/F429</f>
        <v>2.4290249764589426E-2</v>
      </c>
      <c r="G360" s="133">
        <f t="shared" si="206"/>
        <v>3.840596749755959E-2</v>
      </c>
      <c r="H360" s="131">
        <f>H359/H429</f>
        <v>0.25754856400522591</v>
      </c>
      <c r="I360" s="132">
        <f>I359/I429</f>
        <v>0.24168839829448988</v>
      </c>
      <c r="J360" s="133">
        <f t="shared" si="209"/>
        <v>-6.1581262438777241E-2</v>
      </c>
    </row>
    <row r="361" spans="1:10" x14ac:dyDescent="0.2">
      <c r="A361" s="135" t="s">
        <v>18</v>
      </c>
      <c r="B361" s="118">
        <v>2.4</v>
      </c>
      <c r="C361" s="119">
        <f>ISU!C24</f>
        <v>1.1000000000000001</v>
      </c>
      <c r="D361" s="120">
        <f t="shared" ref="D361:D392" si="210">IFERROR((C361-B361)/B361,0)</f>
        <v>-0.54166666666666663</v>
      </c>
      <c r="E361" s="118">
        <v>0</v>
      </c>
      <c r="F361" s="119">
        <f>ISU!D24</f>
        <v>0</v>
      </c>
      <c r="G361" s="120">
        <f t="shared" ref="G361:G392" si="211">IFERROR((F361-E361)/E361,0)</f>
        <v>0</v>
      </c>
      <c r="H361" s="118">
        <f t="shared" ref="H361:I365" si="212">B361+E361</f>
        <v>2.4</v>
      </c>
      <c r="I361" s="119">
        <f t="shared" si="212"/>
        <v>1.1000000000000001</v>
      </c>
      <c r="J361" s="120">
        <f t="shared" ref="J361:J424" si="213">IFERROR((I361-H361)/H361,0)</f>
        <v>-0.54166666666666663</v>
      </c>
    </row>
    <row r="362" spans="1:10" x14ac:dyDescent="0.2">
      <c r="A362" s="135" t="s">
        <v>19</v>
      </c>
      <c r="B362" s="118">
        <v>1157.5</v>
      </c>
      <c r="C362" s="119">
        <f>ISU!C25</f>
        <v>783.4</v>
      </c>
      <c r="D362" s="120">
        <f t="shared" si="210"/>
        <v>-0.32319654427645789</v>
      </c>
      <c r="E362" s="118">
        <v>9874.1</v>
      </c>
      <c r="F362" s="119">
        <f>ISU!D25</f>
        <v>10877.6</v>
      </c>
      <c r="G362" s="120">
        <f t="shared" si="211"/>
        <v>0.1016295156014219</v>
      </c>
      <c r="H362" s="118">
        <f t="shared" si="212"/>
        <v>11031.6</v>
      </c>
      <c r="I362" s="119">
        <f t="shared" si="212"/>
        <v>11661</v>
      </c>
      <c r="J362" s="120">
        <f t="shared" si="213"/>
        <v>5.7054280430762501E-2</v>
      </c>
    </row>
    <row r="363" spans="1:10" x14ac:dyDescent="0.2">
      <c r="A363" s="135" t="s">
        <v>20</v>
      </c>
      <c r="B363" s="118">
        <v>108.5</v>
      </c>
      <c r="C363" s="119">
        <f>ISU!C26</f>
        <v>175.6</v>
      </c>
      <c r="D363" s="120">
        <f t="shared" si="210"/>
        <v>0.6184331797235022</v>
      </c>
      <c r="E363" s="118">
        <v>9272.7999999999993</v>
      </c>
      <c r="F363" s="119">
        <f>ISU!D26</f>
        <v>9993.7000000000007</v>
      </c>
      <c r="G363" s="120">
        <f t="shared" si="211"/>
        <v>7.7743507894055902E-2</v>
      </c>
      <c r="H363" s="118">
        <f t="shared" si="212"/>
        <v>9381.2999999999993</v>
      </c>
      <c r="I363" s="119">
        <f t="shared" si="212"/>
        <v>10169.300000000001</v>
      </c>
      <c r="J363" s="120">
        <f t="shared" si="213"/>
        <v>8.3996887424983943E-2</v>
      </c>
    </row>
    <row r="364" spans="1:10" ht="16" thickBot="1" x14ac:dyDescent="0.25">
      <c r="A364" s="121" t="s">
        <v>21</v>
      </c>
      <c r="B364" s="122">
        <v>1836.2</v>
      </c>
      <c r="C364" s="123">
        <f>ISU!C27</f>
        <v>1869.4</v>
      </c>
      <c r="D364" s="124">
        <f t="shared" si="210"/>
        <v>1.80808190828886E-2</v>
      </c>
      <c r="E364" s="122">
        <v>976.5</v>
      </c>
      <c r="F364" s="123">
        <f>ISU!D27</f>
        <v>328.1</v>
      </c>
      <c r="G364" s="124">
        <f t="shared" si="211"/>
        <v>-0.66400409626216073</v>
      </c>
      <c r="H364" s="122">
        <f t="shared" si="212"/>
        <v>2812.7</v>
      </c>
      <c r="I364" s="123">
        <f t="shared" si="212"/>
        <v>2197.5</v>
      </c>
      <c r="J364" s="124">
        <f t="shared" si="213"/>
        <v>-0.21872222419739035</v>
      </c>
    </row>
    <row r="365" spans="1:10" s="129" customFormat="1" ht="16" thickTop="1" x14ac:dyDescent="0.2">
      <c r="A365" s="125" t="s">
        <v>22</v>
      </c>
      <c r="B365" s="126">
        <v>3104.6000000000004</v>
      </c>
      <c r="C365" s="127">
        <f>SUM(C361:C364)</f>
        <v>2829.5</v>
      </c>
      <c r="D365" s="128">
        <f t="shared" si="210"/>
        <v>-8.8610449011144857E-2</v>
      </c>
      <c r="E365" s="126">
        <v>20123.400000000001</v>
      </c>
      <c r="F365" s="127">
        <f>SUM(F361:F364)</f>
        <v>21199.4</v>
      </c>
      <c r="G365" s="128">
        <f t="shared" si="211"/>
        <v>5.3470089547491974E-2</v>
      </c>
      <c r="H365" s="126">
        <f t="shared" si="212"/>
        <v>23228</v>
      </c>
      <c r="I365" s="127">
        <f t="shared" si="212"/>
        <v>24028.9</v>
      </c>
      <c r="J365" s="128">
        <f t="shared" si="213"/>
        <v>3.4479938005855068E-2</v>
      </c>
    </row>
    <row r="366" spans="1:10" s="134" customFormat="1" ht="16" thickBot="1" x14ac:dyDescent="0.25">
      <c r="A366" s="130" t="s">
        <v>17</v>
      </c>
      <c r="B366" s="131">
        <v>1.1732663370516119E-2</v>
      </c>
      <c r="C366" s="132">
        <f>C365/C429</f>
        <v>1.0140552101902244E-2</v>
      </c>
      <c r="D366" s="133">
        <f t="shared" si="210"/>
        <v>-0.13569904959642914</v>
      </c>
      <c r="E366" s="131">
        <v>9.0161429793945147E-2</v>
      </c>
      <c r="F366" s="132">
        <f>F365/F429</f>
        <v>8.2420526091111487E-2</v>
      </c>
      <c r="G366" s="133">
        <f t="shared" si="211"/>
        <v>-8.5856044214524044E-2</v>
      </c>
      <c r="H366" s="131">
        <f>H365/H429</f>
        <v>4.7617417380357345E-2</v>
      </c>
      <c r="I366" s="132">
        <f>I365/I429</f>
        <v>4.4810106847998951E-2</v>
      </c>
      <c r="J366" s="133">
        <f t="shared" si="213"/>
        <v>-5.8955539523158539E-2</v>
      </c>
    </row>
    <row r="367" spans="1:10" x14ac:dyDescent="0.2">
      <c r="A367" s="135" t="s">
        <v>23</v>
      </c>
      <c r="B367" s="118">
        <v>0</v>
      </c>
      <c r="C367" s="119">
        <f>ISU!C29</f>
        <v>0</v>
      </c>
      <c r="D367" s="120">
        <f t="shared" si="210"/>
        <v>0</v>
      </c>
      <c r="E367" s="118">
        <v>0</v>
      </c>
      <c r="F367" s="119">
        <f>ISU!D29</f>
        <v>0</v>
      </c>
      <c r="G367" s="120">
        <f t="shared" si="211"/>
        <v>0</v>
      </c>
      <c r="H367" s="118">
        <f t="shared" ref="H367:I373" si="214">B367+E367</f>
        <v>0</v>
      </c>
      <c r="I367" s="119">
        <f t="shared" si="214"/>
        <v>0</v>
      </c>
      <c r="J367" s="120">
        <f t="shared" si="213"/>
        <v>0</v>
      </c>
    </row>
    <row r="368" spans="1:10" x14ac:dyDescent="0.2">
      <c r="A368" s="135" t="s">
        <v>24</v>
      </c>
      <c r="B368" s="118">
        <v>796</v>
      </c>
      <c r="C368" s="119">
        <f>ISU!C30</f>
        <v>776.6</v>
      </c>
      <c r="D368" s="120">
        <f t="shared" si="210"/>
        <v>-2.4371859296482383E-2</v>
      </c>
      <c r="E368" s="118">
        <v>1368.2</v>
      </c>
      <c r="F368" s="119">
        <f>ISU!D30</f>
        <v>1187.7</v>
      </c>
      <c r="G368" s="120">
        <f t="shared" si="211"/>
        <v>-0.13192515714076888</v>
      </c>
      <c r="H368" s="118">
        <f t="shared" si="214"/>
        <v>2164.1999999999998</v>
      </c>
      <c r="I368" s="119">
        <f t="shared" si="214"/>
        <v>1964.3000000000002</v>
      </c>
      <c r="J368" s="120">
        <f t="shared" si="213"/>
        <v>-9.2366694390536755E-2</v>
      </c>
    </row>
    <row r="369" spans="1:10" x14ac:dyDescent="0.2">
      <c r="A369" s="135" t="s">
        <v>25</v>
      </c>
      <c r="B369" s="118">
        <v>350.8</v>
      </c>
      <c r="C369" s="119">
        <f>ISU!C31</f>
        <v>353.9</v>
      </c>
      <c r="D369" s="120">
        <f t="shared" si="210"/>
        <v>8.836944127707998E-3</v>
      </c>
      <c r="E369" s="118">
        <v>385.5</v>
      </c>
      <c r="F369" s="119">
        <f>ISU!D31</f>
        <v>246.2</v>
      </c>
      <c r="G369" s="120">
        <f t="shared" si="211"/>
        <v>-0.36134889753566801</v>
      </c>
      <c r="H369" s="118">
        <f t="shared" si="214"/>
        <v>736.3</v>
      </c>
      <c r="I369" s="119">
        <f t="shared" si="214"/>
        <v>600.09999999999991</v>
      </c>
      <c r="J369" s="120">
        <f t="shared" si="213"/>
        <v>-0.18497894879804436</v>
      </c>
    </row>
    <row r="370" spans="1:10" x14ac:dyDescent="0.2">
      <c r="A370" s="135" t="s">
        <v>26</v>
      </c>
      <c r="B370" s="118">
        <v>750.5</v>
      </c>
      <c r="C370" s="119">
        <f>ISU!C32</f>
        <v>1071.3</v>
      </c>
      <c r="D370" s="120">
        <f t="shared" si="210"/>
        <v>0.42744836775483003</v>
      </c>
      <c r="E370" s="118">
        <v>9183.4</v>
      </c>
      <c r="F370" s="119">
        <f>ISU!D32</f>
        <v>10375.200000000001</v>
      </c>
      <c r="G370" s="120">
        <f t="shared" si="211"/>
        <v>0.12977764226756988</v>
      </c>
      <c r="H370" s="118">
        <f t="shared" si="214"/>
        <v>9933.9</v>
      </c>
      <c r="I370" s="119">
        <f t="shared" si="214"/>
        <v>11446.5</v>
      </c>
      <c r="J370" s="120">
        <f t="shared" si="213"/>
        <v>0.15226648144233387</v>
      </c>
    </row>
    <row r="371" spans="1:10" x14ac:dyDescent="0.2">
      <c r="A371" s="135" t="s">
        <v>27</v>
      </c>
      <c r="B371" s="118">
        <v>0</v>
      </c>
      <c r="C371" s="119">
        <f>ISU!C33</f>
        <v>0</v>
      </c>
      <c r="D371" s="120">
        <f t="shared" si="210"/>
        <v>0</v>
      </c>
      <c r="E371" s="118">
        <v>0</v>
      </c>
      <c r="F371" s="119">
        <f>ISU!D33</f>
        <v>0</v>
      </c>
      <c r="G371" s="120">
        <f t="shared" si="211"/>
        <v>0</v>
      </c>
      <c r="H371" s="118">
        <f t="shared" si="214"/>
        <v>0</v>
      </c>
      <c r="I371" s="119">
        <f t="shared" si="214"/>
        <v>0</v>
      </c>
      <c r="J371" s="120">
        <f t="shared" si="213"/>
        <v>0</v>
      </c>
    </row>
    <row r="372" spans="1:10" ht="16" thickBot="1" x14ac:dyDescent="0.25">
      <c r="A372" s="121" t="s">
        <v>28</v>
      </c>
      <c r="B372" s="122">
        <v>0</v>
      </c>
      <c r="C372" s="123">
        <f>ISU!C34</f>
        <v>0</v>
      </c>
      <c r="D372" s="124">
        <f t="shared" si="210"/>
        <v>0</v>
      </c>
      <c r="E372" s="122">
        <v>6.5</v>
      </c>
      <c r="F372" s="123">
        <f>ISU!D34</f>
        <v>5.8</v>
      </c>
      <c r="G372" s="124">
        <f t="shared" si="211"/>
        <v>-0.10769230769230773</v>
      </c>
      <c r="H372" s="122">
        <f t="shared" si="214"/>
        <v>6.5</v>
      </c>
      <c r="I372" s="123">
        <f t="shared" si="214"/>
        <v>5.8</v>
      </c>
      <c r="J372" s="124">
        <f t="shared" si="213"/>
        <v>-0.10769230769230773</v>
      </c>
    </row>
    <row r="373" spans="1:10" s="129" customFormat="1" ht="16" thickTop="1" x14ac:dyDescent="0.2">
      <c r="A373" s="125" t="s">
        <v>29</v>
      </c>
      <c r="B373" s="126">
        <v>1897.3</v>
      </c>
      <c r="C373" s="127">
        <f>SUM(C367:C372)</f>
        <v>2201.8000000000002</v>
      </c>
      <c r="D373" s="128">
        <f t="shared" si="210"/>
        <v>0.16049122437147537</v>
      </c>
      <c r="E373" s="126">
        <v>10943.6</v>
      </c>
      <c r="F373" s="127">
        <f>SUM(F367:F372)</f>
        <v>11814.9</v>
      </c>
      <c r="G373" s="128">
        <f t="shared" si="211"/>
        <v>7.9617310574216824E-2</v>
      </c>
      <c r="H373" s="126">
        <f t="shared" si="214"/>
        <v>12840.9</v>
      </c>
      <c r="I373" s="127">
        <f t="shared" si="214"/>
        <v>14016.7</v>
      </c>
      <c r="J373" s="128">
        <f t="shared" si="213"/>
        <v>9.1566790489763267E-2</v>
      </c>
    </row>
    <row r="374" spans="1:10" s="134" customFormat="1" ht="16" thickBot="1" x14ac:dyDescent="0.25">
      <c r="A374" s="130" t="s">
        <v>17</v>
      </c>
      <c r="B374" s="131">
        <v>7.1701289096438286E-3</v>
      </c>
      <c r="C374" s="132">
        <f>C373/C429</f>
        <v>7.8909586916304526E-3</v>
      </c>
      <c r="D374" s="133">
        <f t="shared" si="210"/>
        <v>0.10053233227328834</v>
      </c>
      <c r="E374" s="131">
        <v>4.903200369187205E-2</v>
      </c>
      <c r="F374" s="132">
        <f>F373/F429</f>
        <v>4.5934803518678499E-2</v>
      </c>
      <c r="G374" s="133">
        <f t="shared" si="211"/>
        <v>-6.3166910180890046E-2</v>
      </c>
      <c r="H374" s="131">
        <f>H373/H429</f>
        <v>2.632385460820693E-2</v>
      </c>
      <c r="I374" s="132">
        <f>I373/I429</f>
        <v>2.6138933727983673E-2</v>
      </c>
      <c r="J374" s="133">
        <f t="shared" si="213"/>
        <v>-7.0248405097027332E-3</v>
      </c>
    </row>
    <row r="375" spans="1:10" x14ac:dyDescent="0.2">
      <c r="A375" s="135" t="s">
        <v>30</v>
      </c>
      <c r="B375" s="118">
        <v>10202.9</v>
      </c>
      <c r="C375" s="119">
        <f>ISU!C36</f>
        <v>11605.1</v>
      </c>
      <c r="D375" s="120">
        <f t="shared" si="210"/>
        <v>0.13743151456938721</v>
      </c>
      <c r="E375" s="118">
        <v>106.5</v>
      </c>
      <c r="F375" s="119">
        <f>ISU!D36</f>
        <v>13.7</v>
      </c>
      <c r="G375" s="120">
        <f t="shared" si="211"/>
        <v>-0.87136150234741783</v>
      </c>
      <c r="H375" s="118">
        <f t="shared" ref="H375:I380" si="215">B375+E375</f>
        <v>10309.4</v>
      </c>
      <c r="I375" s="119">
        <f t="shared" si="215"/>
        <v>11618.800000000001</v>
      </c>
      <c r="J375" s="120">
        <f t="shared" si="213"/>
        <v>0.12701030127844506</v>
      </c>
    </row>
    <row r="376" spans="1:10" x14ac:dyDescent="0.2">
      <c r="A376" s="135" t="s">
        <v>31</v>
      </c>
      <c r="B376" s="118">
        <v>9116.7999999999993</v>
      </c>
      <c r="C376" s="119">
        <f>ISU!C37</f>
        <v>9533.2000000000007</v>
      </c>
      <c r="D376" s="120">
        <f t="shared" si="210"/>
        <v>4.5673920673920836E-2</v>
      </c>
      <c r="E376" s="118">
        <v>87.6</v>
      </c>
      <c r="F376" s="119">
        <f>ISU!D37</f>
        <v>75.7</v>
      </c>
      <c r="G376" s="120">
        <f t="shared" si="211"/>
        <v>-0.13584474885844741</v>
      </c>
      <c r="H376" s="118">
        <f t="shared" si="215"/>
        <v>9204.4</v>
      </c>
      <c r="I376" s="119">
        <f t="shared" si="215"/>
        <v>9608.9000000000015</v>
      </c>
      <c r="J376" s="120">
        <f t="shared" si="213"/>
        <v>4.3946373473556323E-2</v>
      </c>
    </row>
    <row r="377" spans="1:10" x14ac:dyDescent="0.2">
      <c r="A377" s="135" t="s">
        <v>32</v>
      </c>
      <c r="B377" s="118">
        <v>267.8</v>
      </c>
      <c r="C377" s="119">
        <f>ISU!C39</f>
        <v>283.5</v>
      </c>
      <c r="D377" s="120">
        <f t="shared" si="210"/>
        <v>5.8625840179238192E-2</v>
      </c>
      <c r="E377" s="118">
        <v>6.3</v>
      </c>
      <c r="F377" s="119">
        <f>ISU!D39</f>
        <v>4.5999999999999996</v>
      </c>
      <c r="G377" s="120">
        <f t="shared" si="211"/>
        <v>-0.26984126984126988</v>
      </c>
      <c r="H377" s="118">
        <f t="shared" si="215"/>
        <v>274.10000000000002</v>
      </c>
      <c r="I377" s="119">
        <f t="shared" si="215"/>
        <v>288.10000000000002</v>
      </c>
      <c r="J377" s="120">
        <f t="shared" si="213"/>
        <v>5.1076249543962053E-2</v>
      </c>
    </row>
    <row r="378" spans="1:10" x14ac:dyDescent="0.2">
      <c r="A378" s="135" t="s">
        <v>33</v>
      </c>
      <c r="B378" s="118">
        <v>0</v>
      </c>
      <c r="C378" s="119">
        <f>ISU!C40</f>
        <v>0</v>
      </c>
      <c r="D378" s="120">
        <f t="shared" si="210"/>
        <v>0</v>
      </c>
      <c r="E378" s="118">
        <v>0</v>
      </c>
      <c r="F378" s="119">
        <f>ISU!D40</f>
        <v>0</v>
      </c>
      <c r="G378" s="120">
        <f t="shared" si="211"/>
        <v>0</v>
      </c>
      <c r="H378" s="118">
        <f t="shared" si="215"/>
        <v>0</v>
      </c>
      <c r="I378" s="119">
        <f t="shared" si="215"/>
        <v>0</v>
      </c>
      <c r="J378" s="120">
        <f t="shared" si="213"/>
        <v>0</v>
      </c>
    </row>
    <row r="379" spans="1:10" ht="16" thickBot="1" x14ac:dyDescent="0.25">
      <c r="A379" s="121" t="s">
        <v>34</v>
      </c>
      <c r="B379" s="122">
        <v>643.29999999999995</v>
      </c>
      <c r="C379" s="123">
        <f>ISU!C41</f>
        <v>697.2</v>
      </c>
      <c r="D379" s="124">
        <f t="shared" si="210"/>
        <v>8.3786724700761844E-2</v>
      </c>
      <c r="E379" s="122">
        <v>24</v>
      </c>
      <c r="F379" s="123">
        <f>ISU!D41</f>
        <v>31.2</v>
      </c>
      <c r="G379" s="124">
        <f t="shared" si="211"/>
        <v>0.3</v>
      </c>
      <c r="H379" s="122">
        <f t="shared" si="215"/>
        <v>667.3</v>
      </c>
      <c r="I379" s="123">
        <f t="shared" si="215"/>
        <v>728.40000000000009</v>
      </c>
      <c r="J379" s="124">
        <f t="shared" si="213"/>
        <v>9.1563015135621373E-2</v>
      </c>
    </row>
    <row r="380" spans="1:10" s="129" customFormat="1" ht="16" thickTop="1" x14ac:dyDescent="0.2">
      <c r="A380" s="125" t="s">
        <v>35</v>
      </c>
      <c r="B380" s="126">
        <v>20230.799999999996</v>
      </c>
      <c r="C380" s="127">
        <f>SUM(C375:C379)</f>
        <v>22119.000000000004</v>
      </c>
      <c r="D380" s="128">
        <f t="shared" si="210"/>
        <v>9.333293789667281E-2</v>
      </c>
      <c r="E380" s="126">
        <v>224.4</v>
      </c>
      <c r="F380" s="127">
        <f>SUM(F375:F379)</f>
        <v>125.2</v>
      </c>
      <c r="G380" s="128">
        <f t="shared" si="211"/>
        <v>-0.44206773618538325</v>
      </c>
      <c r="H380" s="126">
        <f t="shared" si="215"/>
        <v>20455.199999999997</v>
      </c>
      <c r="I380" s="127">
        <f t="shared" si="215"/>
        <v>22244.200000000004</v>
      </c>
      <c r="J380" s="128">
        <f t="shared" si="213"/>
        <v>8.7459423520669932E-2</v>
      </c>
    </row>
    <row r="381" spans="1:10" s="134" customFormat="1" ht="16" thickBot="1" x14ac:dyDescent="0.25">
      <c r="A381" s="130" t="s">
        <v>17</v>
      </c>
      <c r="B381" s="131">
        <v>7.6454669237981526E-2</v>
      </c>
      <c r="C381" s="132">
        <f>C380/C429</f>
        <v>7.9271557498489409E-2</v>
      </c>
      <c r="D381" s="133">
        <f t="shared" si="210"/>
        <v>3.6843900949197948E-2</v>
      </c>
      <c r="E381" s="131">
        <v>1.0054078756950261E-3</v>
      </c>
      <c r="F381" s="132">
        <f>F380/F429</f>
        <v>4.8676141148368149E-4</v>
      </c>
      <c r="G381" s="133">
        <f t="shared" si="211"/>
        <v>-0.51585677489626858</v>
      </c>
      <c r="H381" s="131">
        <f>H380/H429</f>
        <v>4.1933175305608979E-2</v>
      </c>
      <c r="I381" s="132">
        <f>I380/I429</f>
        <v>4.1481922965606349E-2</v>
      </c>
      <c r="J381" s="133">
        <f t="shared" si="213"/>
        <v>-1.0761225132938358E-2</v>
      </c>
    </row>
    <row r="382" spans="1:10" x14ac:dyDescent="0.2">
      <c r="A382" s="135" t="s">
        <v>36</v>
      </c>
      <c r="B382" s="118">
        <v>1298.0999999999999</v>
      </c>
      <c r="C382" s="119">
        <f>ISU!C43</f>
        <v>1414.9</v>
      </c>
      <c r="D382" s="120">
        <f t="shared" si="210"/>
        <v>8.9977659656421072E-2</v>
      </c>
      <c r="E382" s="118">
        <v>7495.3</v>
      </c>
      <c r="F382" s="119">
        <f>ISU!D43</f>
        <v>8303.9</v>
      </c>
      <c r="G382" s="120">
        <f t="shared" si="211"/>
        <v>0.10788093872159879</v>
      </c>
      <c r="H382" s="118">
        <f t="shared" ref="H382:I389" si="216">B382+E382</f>
        <v>8793.4</v>
      </c>
      <c r="I382" s="119">
        <f t="shared" si="216"/>
        <v>9718.7999999999993</v>
      </c>
      <c r="J382" s="120">
        <f t="shared" si="213"/>
        <v>0.10523801942365861</v>
      </c>
    </row>
    <row r="383" spans="1:10" x14ac:dyDescent="0.2">
      <c r="A383" s="135" t="s">
        <v>37</v>
      </c>
      <c r="B383" s="118">
        <v>3784.9</v>
      </c>
      <c r="C383" s="119">
        <f>ISU!C44</f>
        <v>298.39999999999998</v>
      </c>
      <c r="D383" s="120">
        <f t="shared" si="210"/>
        <v>-0.92116040053898385</v>
      </c>
      <c r="E383" s="118">
        <v>15305.1</v>
      </c>
      <c r="F383" s="119">
        <f>ISU!D44</f>
        <v>15138.9</v>
      </c>
      <c r="G383" s="120">
        <f t="shared" si="211"/>
        <v>-1.0859125389576072E-2</v>
      </c>
      <c r="H383" s="118">
        <f t="shared" si="216"/>
        <v>19090</v>
      </c>
      <c r="I383" s="119">
        <f t="shared" si="216"/>
        <v>15437.3</v>
      </c>
      <c r="J383" s="120">
        <f t="shared" si="213"/>
        <v>-0.19134101623886857</v>
      </c>
    </row>
    <row r="384" spans="1:10" x14ac:dyDescent="0.2">
      <c r="A384" s="135" t="s">
        <v>38</v>
      </c>
      <c r="B384" s="118">
        <v>1781.8</v>
      </c>
      <c r="C384" s="119">
        <f>ISU!C45</f>
        <v>1877.3</v>
      </c>
      <c r="D384" s="120">
        <f t="shared" si="210"/>
        <v>5.359748568862948E-2</v>
      </c>
      <c r="E384" s="118">
        <v>1120.3</v>
      </c>
      <c r="F384" s="119">
        <f>ISU!D45</f>
        <v>820.8</v>
      </c>
      <c r="G384" s="120">
        <f t="shared" si="211"/>
        <v>-0.2673391055967152</v>
      </c>
      <c r="H384" s="118">
        <f t="shared" si="216"/>
        <v>2902.1</v>
      </c>
      <c r="I384" s="119">
        <f t="shared" si="216"/>
        <v>2698.1</v>
      </c>
      <c r="J384" s="120">
        <f t="shared" si="213"/>
        <v>-7.0293925088728851E-2</v>
      </c>
    </row>
    <row r="385" spans="1:10" x14ac:dyDescent="0.2">
      <c r="A385" s="135" t="s">
        <v>39</v>
      </c>
      <c r="B385" s="118">
        <v>1120</v>
      </c>
      <c r="C385" s="119">
        <f>ISU!C46</f>
        <v>1161.9000000000001</v>
      </c>
      <c r="D385" s="120">
        <f t="shared" si="210"/>
        <v>3.7410714285714367E-2</v>
      </c>
      <c r="E385" s="118">
        <v>0</v>
      </c>
      <c r="F385" s="119">
        <f>ISU!D46</f>
        <v>0</v>
      </c>
      <c r="G385" s="120">
        <f t="shared" si="211"/>
        <v>0</v>
      </c>
      <c r="H385" s="118">
        <f t="shared" si="216"/>
        <v>1120</v>
      </c>
      <c r="I385" s="119">
        <f t="shared" si="216"/>
        <v>1161.9000000000001</v>
      </c>
      <c r="J385" s="120">
        <f t="shared" si="213"/>
        <v>3.7410714285714367E-2</v>
      </c>
    </row>
    <row r="386" spans="1:10" x14ac:dyDescent="0.2">
      <c r="A386" s="135" t="s">
        <v>40</v>
      </c>
      <c r="B386" s="118">
        <v>32539.7</v>
      </c>
      <c r="C386" s="119">
        <f>ISU!C47</f>
        <v>38724.9</v>
      </c>
      <c r="D386" s="120">
        <f t="shared" si="210"/>
        <v>0.19008165410252709</v>
      </c>
      <c r="E386" s="118">
        <v>67126.8</v>
      </c>
      <c r="F386" s="119">
        <f>ISU!D47</f>
        <v>81769.3</v>
      </c>
      <c r="G386" s="120">
        <f t="shared" si="211"/>
        <v>0.21813195325860907</v>
      </c>
      <c r="H386" s="118">
        <f t="shared" si="216"/>
        <v>99666.5</v>
      </c>
      <c r="I386" s="119">
        <f t="shared" si="216"/>
        <v>120494.20000000001</v>
      </c>
      <c r="J386" s="120">
        <f t="shared" si="213"/>
        <v>0.20897392805004703</v>
      </c>
    </row>
    <row r="387" spans="1:10" x14ac:dyDescent="0.2">
      <c r="A387" s="135" t="s">
        <v>41</v>
      </c>
      <c r="B387" s="118">
        <v>896.1</v>
      </c>
      <c r="C387" s="119">
        <f>ISU!C48</f>
        <v>664.9</v>
      </c>
      <c r="D387" s="120">
        <f t="shared" si="210"/>
        <v>-0.25800691887066179</v>
      </c>
      <c r="E387" s="118">
        <v>11831.9</v>
      </c>
      <c r="F387" s="119">
        <f>ISU!D48</f>
        <v>16154.2</v>
      </c>
      <c r="G387" s="120">
        <f t="shared" si="211"/>
        <v>0.36530903743270321</v>
      </c>
      <c r="H387" s="118">
        <f t="shared" si="216"/>
        <v>12728</v>
      </c>
      <c r="I387" s="119">
        <f t="shared" si="216"/>
        <v>16819.100000000002</v>
      </c>
      <c r="J387" s="120">
        <f t="shared" si="213"/>
        <v>0.32142520427404164</v>
      </c>
    </row>
    <row r="388" spans="1:10" ht="16" thickBot="1" x14ac:dyDescent="0.25">
      <c r="A388" s="121" t="s">
        <v>42</v>
      </c>
      <c r="B388" s="122">
        <v>921.5</v>
      </c>
      <c r="C388" s="123">
        <f>ISU!C49</f>
        <v>973.4</v>
      </c>
      <c r="D388" s="124">
        <f t="shared" si="210"/>
        <v>5.6321215409658142E-2</v>
      </c>
      <c r="E388" s="122">
        <v>35.799999999999997</v>
      </c>
      <c r="F388" s="123">
        <f>ISU!D49</f>
        <v>9.9</v>
      </c>
      <c r="G388" s="124">
        <f t="shared" si="211"/>
        <v>-0.72346368715083798</v>
      </c>
      <c r="H388" s="122">
        <f t="shared" si="216"/>
        <v>957.3</v>
      </c>
      <c r="I388" s="123">
        <f t="shared" si="216"/>
        <v>983.3</v>
      </c>
      <c r="J388" s="124">
        <f t="shared" si="213"/>
        <v>2.7159720045962604E-2</v>
      </c>
    </row>
    <row r="389" spans="1:10" s="129" customFormat="1" ht="16" thickTop="1" x14ac:dyDescent="0.2">
      <c r="A389" s="125" t="s">
        <v>43</v>
      </c>
      <c r="B389" s="126">
        <v>42342.1</v>
      </c>
      <c r="C389" s="127">
        <f>SUM(C382:C388)</f>
        <v>45115.700000000004</v>
      </c>
      <c r="D389" s="128">
        <f t="shared" si="210"/>
        <v>6.5504545121758392E-2</v>
      </c>
      <c r="E389" s="126">
        <v>102915.2</v>
      </c>
      <c r="F389" s="127">
        <f>SUM(F382:F388)</f>
        <v>122196.99999999999</v>
      </c>
      <c r="G389" s="128">
        <f t="shared" si="211"/>
        <v>0.18735619228257816</v>
      </c>
      <c r="H389" s="126">
        <f t="shared" si="216"/>
        <v>145257.29999999999</v>
      </c>
      <c r="I389" s="127">
        <f t="shared" si="216"/>
        <v>167312.69999999998</v>
      </c>
      <c r="J389" s="128">
        <f t="shared" si="213"/>
        <v>0.15183677515691119</v>
      </c>
    </row>
    <row r="390" spans="1:10" s="134" customFormat="1" ht="16" thickBot="1" x14ac:dyDescent="0.25">
      <c r="A390" s="130" t="s">
        <v>17</v>
      </c>
      <c r="B390" s="131">
        <v>0.16001597812946289</v>
      </c>
      <c r="C390" s="132">
        <f>C389/C429</f>
        <v>0.16168867519483696</v>
      </c>
      <c r="D390" s="133">
        <f t="shared" si="210"/>
        <v>1.0453312756184585E-2</v>
      </c>
      <c r="E390" s="131">
        <v>0.46110406688381794</v>
      </c>
      <c r="F390" s="132">
        <f>F389/F429</f>
        <v>0.47508613577533082</v>
      </c>
      <c r="G390" s="133">
        <f t="shared" si="211"/>
        <v>3.0323022275654466E-2</v>
      </c>
      <c r="H390" s="131">
        <f>H389/H429</f>
        <v>0.29777757368881436</v>
      </c>
      <c r="I390" s="132">
        <f>I389/I429</f>
        <v>0.31201178431085869</v>
      </c>
      <c r="J390" s="133">
        <f t="shared" si="213"/>
        <v>4.7801486343358637E-2</v>
      </c>
    </row>
    <row r="391" spans="1:10" x14ac:dyDescent="0.2">
      <c r="A391" s="135" t="s">
        <v>44</v>
      </c>
      <c r="B391" s="118">
        <v>4633.7</v>
      </c>
      <c r="C391" s="119">
        <f>ISU!C51</f>
        <v>4586.8</v>
      </c>
      <c r="D391" s="120">
        <f t="shared" si="210"/>
        <v>-1.0121501176165837E-2</v>
      </c>
      <c r="E391" s="118">
        <v>1.2</v>
      </c>
      <c r="F391" s="119">
        <f>ISU!D51</f>
        <v>33.5</v>
      </c>
      <c r="G391" s="120">
        <f t="shared" si="211"/>
        <v>26.916666666666664</v>
      </c>
      <c r="H391" s="118">
        <f t="shared" ref="H391:I396" si="217">B391+E391</f>
        <v>4634.8999999999996</v>
      </c>
      <c r="I391" s="119">
        <f t="shared" si="217"/>
        <v>4620.3</v>
      </c>
      <c r="J391" s="120">
        <f t="shared" si="213"/>
        <v>-3.1500140240349212E-3</v>
      </c>
    </row>
    <row r="392" spans="1:10" x14ac:dyDescent="0.2">
      <c r="A392" s="135" t="s">
        <v>45</v>
      </c>
      <c r="B392" s="118">
        <v>4688.1000000000004</v>
      </c>
      <c r="C392" s="119">
        <f>ISU!C52</f>
        <v>6374</v>
      </c>
      <c r="D392" s="120">
        <f t="shared" si="210"/>
        <v>0.35961263624922668</v>
      </c>
      <c r="E392" s="118">
        <v>0</v>
      </c>
      <c r="F392" s="119">
        <f>ISU!D52</f>
        <v>0</v>
      </c>
      <c r="G392" s="120">
        <f t="shared" si="211"/>
        <v>0</v>
      </c>
      <c r="H392" s="118">
        <f t="shared" si="217"/>
        <v>4688.1000000000004</v>
      </c>
      <c r="I392" s="119">
        <f t="shared" si="217"/>
        <v>6374</v>
      </c>
      <c r="J392" s="120">
        <f t="shared" si="213"/>
        <v>0.35961263624922668</v>
      </c>
    </row>
    <row r="393" spans="1:10" x14ac:dyDescent="0.2">
      <c r="A393" s="135" t="s">
        <v>46</v>
      </c>
      <c r="B393" s="118">
        <v>18705.8</v>
      </c>
      <c r="C393" s="119">
        <f>ISU!C53</f>
        <v>17953.2</v>
      </c>
      <c r="D393" s="120">
        <f t="shared" ref="D393:D424" si="218">IFERROR((C393-B393)/B393,0)</f>
        <v>-4.0233510461995671E-2</v>
      </c>
      <c r="E393" s="118">
        <v>7.2</v>
      </c>
      <c r="F393" s="119">
        <f>ISU!D53</f>
        <v>3247.3</v>
      </c>
      <c r="G393" s="120">
        <f t="shared" ref="G393:G424" si="219">IFERROR((F393-E393)/E393,0)</f>
        <v>450.01388888888891</v>
      </c>
      <c r="H393" s="118">
        <f t="shared" si="217"/>
        <v>18713</v>
      </c>
      <c r="I393" s="119">
        <f t="shared" si="217"/>
        <v>21200.5</v>
      </c>
      <c r="J393" s="120">
        <f t="shared" si="213"/>
        <v>0.13292897985357774</v>
      </c>
    </row>
    <row r="394" spans="1:10" x14ac:dyDescent="0.2">
      <c r="A394" s="135" t="s">
        <v>47</v>
      </c>
      <c r="B394" s="118">
        <v>0</v>
      </c>
      <c r="C394" s="119">
        <f>ISU!C54</f>
        <v>0</v>
      </c>
      <c r="D394" s="120">
        <f t="shared" si="218"/>
        <v>0</v>
      </c>
      <c r="E394" s="118">
        <v>0</v>
      </c>
      <c r="F394" s="119">
        <f>ISU!D54</f>
        <v>0</v>
      </c>
      <c r="G394" s="120">
        <f t="shared" si="219"/>
        <v>0</v>
      </c>
      <c r="H394" s="118">
        <f t="shared" si="217"/>
        <v>0</v>
      </c>
      <c r="I394" s="119">
        <f t="shared" si="217"/>
        <v>0</v>
      </c>
      <c r="J394" s="120">
        <f t="shared" si="213"/>
        <v>0</v>
      </c>
    </row>
    <row r="395" spans="1:10" ht="16" thickBot="1" x14ac:dyDescent="0.25">
      <c r="A395" s="121" t="s">
        <v>48</v>
      </c>
      <c r="B395" s="122">
        <v>5527.7</v>
      </c>
      <c r="C395" s="123">
        <f>ISU!C55</f>
        <v>6024</v>
      </c>
      <c r="D395" s="124">
        <f t="shared" si="218"/>
        <v>8.9784177867829329E-2</v>
      </c>
      <c r="E395" s="122">
        <v>17.3</v>
      </c>
      <c r="F395" s="123">
        <f>ISU!D55</f>
        <v>90.3</v>
      </c>
      <c r="G395" s="124">
        <f t="shared" si="219"/>
        <v>4.2196531791907512</v>
      </c>
      <c r="H395" s="122">
        <f t="shared" si="217"/>
        <v>5545</v>
      </c>
      <c r="I395" s="123">
        <f t="shared" si="217"/>
        <v>6114.3</v>
      </c>
      <c r="J395" s="124">
        <f t="shared" si="213"/>
        <v>0.10266907123534719</v>
      </c>
    </row>
    <row r="396" spans="1:10" s="129" customFormat="1" ht="16" thickTop="1" x14ac:dyDescent="0.2">
      <c r="A396" s="125" t="s">
        <v>49</v>
      </c>
      <c r="B396" s="126">
        <v>33555.299999999996</v>
      </c>
      <c r="C396" s="127">
        <f>SUM(C391:C395)</f>
        <v>34938</v>
      </c>
      <c r="D396" s="128">
        <f t="shared" si="218"/>
        <v>4.1206605215867671E-2</v>
      </c>
      <c r="E396" s="126">
        <v>25.700000000000003</v>
      </c>
      <c r="F396" s="127">
        <f>SUM(F391:F395)</f>
        <v>3371.1000000000004</v>
      </c>
      <c r="G396" s="128">
        <f t="shared" si="219"/>
        <v>130.17120622568095</v>
      </c>
      <c r="H396" s="126">
        <f t="shared" si="217"/>
        <v>33580.999999999993</v>
      </c>
      <c r="I396" s="127">
        <f t="shared" si="217"/>
        <v>38309.1</v>
      </c>
      <c r="J396" s="128">
        <f t="shared" si="213"/>
        <v>0.14079687918763606</v>
      </c>
    </row>
    <row r="397" spans="1:10" s="134" customFormat="1" ht="16" thickBot="1" x14ac:dyDescent="0.25">
      <c r="A397" s="130" t="s">
        <v>17</v>
      </c>
      <c r="B397" s="131">
        <v>0.12680958551719365</v>
      </c>
      <c r="C397" s="132">
        <f>C396/C429</f>
        <v>0.12521315049876677</v>
      </c>
      <c r="D397" s="133">
        <f t="shared" si="218"/>
        <v>-1.2589229843436587E-2</v>
      </c>
      <c r="E397" s="131">
        <v>1.1514698041605247E-4</v>
      </c>
      <c r="F397" s="132">
        <f>F396/F429</f>
        <v>1.3106400912561014E-2</v>
      </c>
      <c r="G397" s="133">
        <f t="shared" si="219"/>
        <v>112.82322719366655</v>
      </c>
      <c r="H397" s="131">
        <f>H396/H429</f>
        <v>6.8841075126992404E-2</v>
      </c>
      <c r="I397" s="132">
        <f>I396/I429</f>
        <v>7.1440426496871531E-2</v>
      </c>
      <c r="J397" s="133">
        <f t="shared" si="213"/>
        <v>3.775872711290542E-2</v>
      </c>
    </row>
    <row r="398" spans="1:10" x14ac:dyDescent="0.2">
      <c r="A398" s="135" t="s">
        <v>50</v>
      </c>
      <c r="B398" s="118">
        <v>1651.7</v>
      </c>
      <c r="C398" s="119">
        <f>ISU!C57</f>
        <v>1611</v>
      </c>
      <c r="D398" s="120">
        <f t="shared" si="218"/>
        <v>-2.46412786825695E-2</v>
      </c>
      <c r="E398" s="118">
        <v>0</v>
      </c>
      <c r="F398" s="119">
        <f>ISU!D57</f>
        <v>40.200000000000003</v>
      </c>
      <c r="G398" s="120">
        <f t="shared" si="219"/>
        <v>0</v>
      </c>
      <c r="H398" s="118">
        <f t="shared" ref="H398:H411" si="220">B398+E398</f>
        <v>1651.7</v>
      </c>
      <c r="I398" s="119">
        <f t="shared" ref="I398:I411" si="221">C398+F398</f>
        <v>1651.2</v>
      </c>
      <c r="J398" s="120">
        <f t="shared" si="213"/>
        <v>-3.0271841133377731E-4</v>
      </c>
    </row>
    <row r="399" spans="1:10" x14ac:dyDescent="0.2">
      <c r="A399" s="135" t="s">
        <v>51</v>
      </c>
      <c r="B399" s="118">
        <v>5576.2</v>
      </c>
      <c r="C399" s="119">
        <f>ISU!C58</f>
        <v>5423.5</v>
      </c>
      <c r="D399" s="120">
        <f t="shared" si="218"/>
        <v>-2.7384240163552207E-2</v>
      </c>
      <c r="E399" s="118">
        <v>4692.6000000000004</v>
      </c>
      <c r="F399" s="119">
        <f>ISU!D58</f>
        <v>3964.7</v>
      </c>
      <c r="G399" s="120">
        <f t="shared" si="219"/>
        <v>-0.15511656650897168</v>
      </c>
      <c r="H399" s="118">
        <f t="shared" si="220"/>
        <v>10268.799999999999</v>
      </c>
      <c r="I399" s="119">
        <f t="shared" si="221"/>
        <v>9388.2000000000007</v>
      </c>
      <c r="J399" s="120">
        <f t="shared" si="213"/>
        <v>-8.5754908071050032E-2</v>
      </c>
    </row>
    <row r="400" spans="1:10" x14ac:dyDescent="0.2">
      <c r="A400" s="135" t="s">
        <v>52</v>
      </c>
      <c r="B400" s="118">
        <v>7139.2</v>
      </c>
      <c r="C400" s="119">
        <f>ISU!C59</f>
        <v>6346.2</v>
      </c>
      <c r="D400" s="120">
        <f t="shared" si="218"/>
        <v>-0.11107687135813536</v>
      </c>
      <c r="E400" s="118">
        <v>8586.1</v>
      </c>
      <c r="F400" s="119">
        <f>ISU!D59</f>
        <v>8277.1</v>
      </c>
      <c r="G400" s="120">
        <f t="shared" si="219"/>
        <v>-3.5988399855580527E-2</v>
      </c>
      <c r="H400" s="118">
        <f t="shared" si="220"/>
        <v>15725.3</v>
      </c>
      <c r="I400" s="119">
        <f t="shared" si="221"/>
        <v>14623.3</v>
      </c>
      <c r="J400" s="120">
        <f t="shared" si="213"/>
        <v>-7.0078154311841431E-2</v>
      </c>
    </row>
    <row r="401" spans="1:10" x14ac:dyDescent="0.2">
      <c r="A401" s="135" t="s">
        <v>53</v>
      </c>
      <c r="B401" s="118">
        <v>1329.6</v>
      </c>
      <c r="C401" s="119">
        <f>ISU!C60</f>
        <v>1406.8</v>
      </c>
      <c r="D401" s="120">
        <f t="shared" si="218"/>
        <v>5.806257521058969E-2</v>
      </c>
      <c r="E401" s="118">
        <v>30.9</v>
      </c>
      <c r="F401" s="119">
        <f>ISU!D60</f>
        <v>26</v>
      </c>
      <c r="G401" s="120">
        <f t="shared" si="219"/>
        <v>-0.15857605177993522</v>
      </c>
      <c r="H401" s="118">
        <f t="shared" si="220"/>
        <v>1360.5</v>
      </c>
      <c r="I401" s="119">
        <f t="shared" si="221"/>
        <v>1432.8</v>
      </c>
      <c r="J401" s="120">
        <f t="shared" si="213"/>
        <v>5.3142227122381445E-2</v>
      </c>
    </row>
    <row r="402" spans="1:10" x14ac:dyDescent="0.2">
      <c r="A402" s="135" t="s">
        <v>54</v>
      </c>
      <c r="B402" s="118">
        <v>5405.4</v>
      </c>
      <c r="C402" s="119">
        <f>ISU!C62</f>
        <v>5722.6</v>
      </c>
      <c r="D402" s="120">
        <f t="shared" si="218"/>
        <v>5.8682058682058821E-2</v>
      </c>
      <c r="E402" s="118">
        <v>4231</v>
      </c>
      <c r="F402" s="119">
        <f>ISU!D62</f>
        <v>4801.7</v>
      </c>
      <c r="G402" s="120">
        <f t="shared" si="219"/>
        <v>0.13488536988891511</v>
      </c>
      <c r="H402" s="118">
        <f t="shared" si="220"/>
        <v>9636.4</v>
      </c>
      <c r="I402" s="119">
        <f t="shared" si="221"/>
        <v>10524.3</v>
      </c>
      <c r="J402" s="120">
        <f t="shared" si="213"/>
        <v>9.2140218338798693E-2</v>
      </c>
    </row>
    <row r="403" spans="1:10" x14ac:dyDescent="0.2">
      <c r="A403" s="135" t="s">
        <v>55</v>
      </c>
      <c r="B403" s="118">
        <v>0</v>
      </c>
      <c r="C403" s="119">
        <f>ISU!C63</f>
        <v>0</v>
      </c>
      <c r="D403" s="120">
        <f t="shared" si="218"/>
        <v>0</v>
      </c>
      <c r="E403" s="118">
        <v>0</v>
      </c>
      <c r="F403" s="119">
        <f>ISU!D63</f>
        <v>0</v>
      </c>
      <c r="G403" s="120">
        <f t="shared" si="219"/>
        <v>0</v>
      </c>
      <c r="H403" s="118">
        <f t="shared" si="220"/>
        <v>0</v>
      </c>
      <c r="I403" s="119">
        <f t="shared" si="221"/>
        <v>0</v>
      </c>
      <c r="J403" s="120">
        <f t="shared" si="213"/>
        <v>0</v>
      </c>
    </row>
    <row r="404" spans="1:10" x14ac:dyDescent="0.2">
      <c r="A404" s="135" t="s">
        <v>56</v>
      </c>
      <c r="B404" s="118">
        <v>3388.7</v>
      </c>
      <c r="C404" s="119">
        <f>ISU!C64</f>
        <v>3347.4</v>
      </c>
      <c r="D404" s="120">
        <f t="shared" si="218"/>
        <v>-1.2187564552778272E-2</v>
      </c>
      <c r="E404" s="118">
        <v>31.8</v>
      </c>
      <c r="F404" s="119">
        <f>ISU!D64</f>
        <v>23.5</v>
      </c>
      <c r="G404" s="120">
        <f t="shared" si="219"/>
        <v>-0.2610062893081761</v>
      </c>
      <c r="H404" s="118">
        <f t="shared" si="220"/>
        <v>3420.5</v>
      </c>
      <c r="I404" s="119">
        <f t="shared" si="221"/>
        <v>3370.9</v>
      </c>
      <c r="J404" s="120">
        <f t="shared" si="213"/>
        <v>-1.450080397602687E-2</v>
      </c>
    </row>
    <row r="405" spans="1:10" x14ac:dyDescent="0.2">
      <c r="A405" s="135" t="s">
        <v>57</v>
      </c>
      <c r="B405" s="118">
        <v>8207.7000000000007</v>
      </c>
      <c r="C405" s="119">
        <f>ISU!C65</f>
        <v>14269.4</v>
      </c>
      <c r="D405" s="120">
        <f t="shared" si="218"/>
        <v>0.73853820193233166</v>
      </c>
      <c r="E405" s="118">
        <v>7905.7</v>
      </c>
      <c r="F405" s="119">
        <f>ISU!D65</f>
        <v>7547.9</v>
      </c>
      <c r="G405" s="120">
        <f t="shared" si="219"/>
        <v>-4.5258484384684494E-2</v>
      </c>
      <c r="H405" s="118">
        <f t="shared" si="220"/>
        <v>16113.400000000001</v>
      </c>
      <c r="I405" s="119">
        <f t="shared" si="221"/>
        <v>21817.3</v>
      </c>
      <c r="J405" s="120">
        <f t="shared" si="213"/>
        <v>0.35398488214777746</v>
      </c>
    </row>
    <row r="406" spans="1:10" x14ac:dyDescent="0.2">
      <c r="A406" s="135" t="s">
        <v>58</v>
      </c>
      <c r="B406" s="118">
        <v>1717.3</v>
      </c>
      <c r="C406" s="119">
        <f>ISU!C66</f>
        <v>1567.1</v>
      </c>
      <c r="D406" s="120">
        <f t="shared" si="218"/>
        <v>-8.7462877773248737E-2</v>
      </c>
      <c r="E406" s="118">
        <v>70</v>
      </c>
      <c r="F406" s="119">
        <f>ISU!D66</f>
        <v>132.4</v>
      </c>
      <c r="G406" s="120">
        <f t="shared" si="219"/>
        <v>0.89142857142857146</v>
      </c>
      <c r="H406" s="118">
        <f t="shared" si="220"/>
        <v>1787.3</v>
      </c>
      <c r="I406" s="119">
        <f t="shared" si="221"/>
        <v>1699.5</v>
      </c>
      <c r="J406" s="120">
        <f t="shared" si="213"/>
        <v>-4.9124377552733148E-2</v>
      </c>
    </row>
    <row r="407" spans="1:10" x14ac:dyDescent="0.2">
      <c r="A407" s="135" t="s">
        <v>59</v>
      </c>
      <c r="B407" s="118">
        <v>305.10000000000002</v>
      </c>
      <c r="C407" s="119">
        <f>ISU!C67</f>
        <v>310.7</v>
      </c>
      <c r="D407" s="120">
        <f t="shared" si="218"/>
        <v>1.8354637823664258E-2</v>
      </c>
      <c r="E407" s="118">
        <v>302.5</v>
      </c>
      <c r="F407" s="119">
        <f>ISU!D67</f>
        <v>308</v>
      </c>
      <c r="G407" s="120">
        <f t="shared" si="219"/>
        <v>1.8181818181818181E-2</v>
      </c>
      <c r="H407" s="118">
        <f t="shared" si="220"/>
        <v>607.6</v>
      </c>
      <c r="I407" s="119">
        <f t="shared" si="221"/>
        <v>618.70000000000005</v>
      </c>
      <c r="J407" s="120">
        <f t="shared" si="213"/>
        <v>1.8268597761685355E-2</v>
      </c>
    </row>
    <row r="408" spans="1:10" x14ac:dyDescent="0.2">
      <c r="A408" s="135" t="s">
        <v>60</v>
      </c>
      <c r="B408" s="118">
        <v>442.1</v>
      </c>
      <c r="C408" s="119">
        <f>ISU!C68</f>
        <v>448.1</v>
      </c>
      <c r="D408" s="120">
        <f t="shared" si="218"/>
        <v>1.3571590137977832E-2</v>
      </c>
      <c r="E408" s="118">
        <v>16.100000000000001</v>
      </c>
      <c r="F408" s="119">
        <f>ISU!D68</f>
        <v>46.5</v>
      </c>
      <c r="G408" s="120">
        <f t="shared" si="219"/>
        <v>1.8881987577639749</v>
      </c>
      <c r="H408" s="118">
        <f t="shared" si="220"/>
        <v>458.20000000000005</v>
      </c>
      <c r="I408" s="119">
        <f t="shared" si="221"/>
        <v>494.6</v>
      </c>
      <c r="J408" s="120">
        <f t="shared" si="213"/>
        <v>7.9441292012221679E-2</v>
      </c>
    </row>
    <row r="409" spans="1:10" x14ac:dyDescent="0.2">
      <c r="A409" s="135" t="s">
        <v>61</v>
      </c>
      <c r="B409" s="118">
        <v>2112.5</v>
      </c>
      <c r="C409" s="119">
        <f>ISU!C69</f>
        <v>2240.8000000000002</v>
      </c>
      <c r="D409" s="120">
        <f t="shared" si="218"/>
        <v>6.0733727810650971E-2</v>
      </c>
      <c r="E409" s="118">
        <v>46.5</v>
      </c>
      <c r="F409" s="119">
        <f>ISU!D69</f>
        <v>383.1</v>
      </c>
      <c r="G409" s="120">
        <f t="shared" si="219"/>
        <v>7.2387096774193553</v>
      </c>
      <c r="H409" s="118">
        <f t="shared" si="220"/>
        <v>2159</v>
      </c>
      <c r="I409" s="119">
        <f t="shared" si="221"/>
        <v>2623.9</v>
      </c>
      <c r="J409" s="120">
        <f t="shared" si="213"/>
        <v>0.21533117183881431</v>
      </c>
    </row>
    <row r="410" spans="1:10" ht="16" thickBot="1" x14ac:dyDescent="0.25">
      <c r="A410" s="121" t="s">
        <v>62</v>
      </c>
      <c r="B410" s="122">
        <v>0</v>
      </c>
      <c r="C410" s="123">
        <f>ISU!C70</f>
        <v>0</v>
      </c>
      <c r="D410" s="124">
        <f t="shared" si="218"/>
        <v>0</v>
      </c>
      <c r="E410" s="122">
        <v>0</v>
      </c>
      <c r="F410" s="123">
        <f>ISU!D70</f>
        <v>0</v>
      </c>
      <c r="G410" s="124">
        <f t="shared" si="219"/>
        <v>0</v>
      </c>
      <c r="H410" s="122">
        <f t="shared" si="220"/>
        <v>0</v>
      </c>
      <c r="I410" s="123">
        <f t="shared" si="221"/>
        <v>0</v>
      </c>
      <c r="J410" s="124">
        <f t="shared" si="213"/>
        <v>0</v>
      </c>
    </row>
    <row r="411" spans="1:10" s="129" customFormat="1" ht="16" thickTop="1" x14ac:dyDescent="0.2">
      <c r="A411" s="125" t="s">
        <v>63</v>
      </c>
      <c r="B411" s="126">
        <v>37275.5</v>
      </c>
      <c r="C411" s="127">
        <f>SUM(C398:C410)</f>
        <v>42693.599999999999</v>
      </c>
      <c r="D411" s="128">
        <f t="shared" si="218"/>
        <v>0.14535284570294157</v>
      </c>
      <c r="E411" s="126">
        <v>25913.199999999997</v>
      </c>
      <c r="F411" s="127">
        <f>SUM(F398:F410)</f>
        <v>25551.1</v>
      </c>
      <c r="G411" s="128">
        <f t="shared" si="219"/>
        <v>-1.397357331398664E-2</v>
      </c>
      <c r="H411" s="126">
        <f t="shared" si="220"/>
        <v>63188.7</v>
      </c>
      <c r="I411" s="127">
        <f t="shared" si="221"/>
        <v>68244.7</v>
      </c>
      <c r="J411" s="128">
        <f t="shared" si="213"/>
        <v>8.0014306355408488E-2</v>
      </c>
    </row>
    <row r="412" spans="1:10" s="134" customFormat="1" ht="16" thickBot="1" x14ac:dyDescent="0.25">
      <c r="A412" s="130" t="s">
        <v>17</v>
      </c>
      <c r="B412" s="131">
        <v>0.14086867663070074</v>
      </c>
      <c r="C412" s="132">
        <f>C411/C429</f>
        <v>0.15300819056998538</v>
      </c>
      <c r="D412" s="133">
        <f t="shared" si="218"/>
        <v>8.6176105502214759E-2</v>
      </c>
      <c r="E412" s="131">
        <v>0.11610220750650779</v>
      </c>
      <c r="F412" s="132">
        <f>F411/F429</f>
        <v>9.9339373010868148E-2</v>
      </c>
      <c r="G412" s="133">
        <f t="shared" si="219"/>
        <v>-0.14437998084317261</v>
      </c>
      <c r="H412" s="131">
        <f>H411/H429</f>
        <v>0.12953688228096202</v>
      </c>
      <c r="I412" s="132">
        <f>I411/I429</f>
        <v>0.12726559679426164</v>
      </c>
      <c r="J412" s="133">
        <f t="shared" si="213"/>
        <v>-1.753389032302035E-2</v>
      </c>
    </row>
    <row r="413" spans="1:10" x14ac:dyDescent="0.2">
      <c r="A413" s="135" t="s">
        <v>64</v>
      </c>
      <c r="B413" s="118">
        <v>0</v>
      </c>
      <c r="C413" s="119">
        <f>ISU!C75</f>
        <v>0</v>
      </c>
      <c r="D413" s="120">
        <f t="shared" si="218"/>
        <v>0</v>
      </c>
      <c r="E413" s="118">
        <v>24121.599999999999</v>
      </c>
      <c r="F413" s="119">
        <f>ISU!D75</f>
        <v>27818.3</v>
      </c>
      <c r="G413" s="120">
        <f t="shared" si="219"/>
        <v>0.15325268638896264</v>
      </c>
      <c r="H413" s="118">
        <f t="shared" ref="H413:I419" si="222">B413+E413</f>
        <v>24121.599999999999</v>
      </c>
      <c r="I413" s="119">
        <f t="shared" si="222"/>
        <v>27818.3</v>
      </c>
      <c r="J413" s="120">
        <f t="shared" si="213"/>
        <v>0.15325268638896264</v>
      </c>
    </row>
    <row r="414" spans="1:10" x14ac:dyDescent="0.2">
      <c r="A414" s="135" t="s">
        <v>65</v>
      </c>
      <c r="B414" s="118">
        <v>0</v>
      </c>
      <c r="C414" s="119">
        <f>ISU!C76</f>
        <v>0</v>
      </c>
      <c r="D414" s="120">
        <f t="shared" si="218"/>
        <v>0</v>
      </c>
      <c r="E414" s="118">
        <v>19397</v>
      </c>
      <c r="F414" s="119">
        <f>ISU!D76</f>
        <v>22514.2</v>
      </c>
      <c r="G414" s="120">
        <f t="shared" si="219"/>
        <v>0.16070526370057228</v>
      </c>
      <c r="H414" s="118">
        <f t="shared" si="222"/>
        <v>19397</v>
      </c>
      <c r="I414" s="119">
        <f t="shared" si="222"/>
        <v>22514.2</v>
      </c>
      <c r="J414" s="120">
        <f t="shared" si="213"/>
        <v>0.16070526370057228</v>
      </c>
    </row>
    <row r="415" spans="1:10" x14ac:dyDescent="0.2">
      <c r="A415" s="135" t="s">
        <v>66</v>
      </c>
      <c r="B415" s="118">
        <v>0</v>
      </c>
      <c r="C415" s="119">
        <f>ISU!C77</f>
        <v>0</v>
      </c>
      <c r="D415" s="120">
        <f t="shared" si="218"/>
        <v>0</v>
      </c>
      <c r="E415" s="118">
        <v>824.4</v>
      </c>
      <c r="F415" s="119">
        <f>ISU!D77</f>
        <v>1422.1</v>
      </c>
      <c r="G415" s="120">
        <f t="shared" si="219"/>
        <v>0.72501213003396403</v>
      </c>
      <c r="H415" s="118">
        <f t="shared" si="222"/>
        <v>824.4</v>
      </c>
      <c r="I415" s="119">
        <f t="shared" si="222"/>
        <v>1422.1</v>
      </c>
      <c r="J415" s="120">
        <f t="shared" si="213"/>
        <v>0.72501213003396403</v>
      </c>
    </row>
    <row r="416" spans="1:10" x14ac:dyDescent="0.2">
      <c r="A416" s="135" t="s">
        <v>67</v>
      </c>
      <c r="B416" s="118">
        <v>0</v>
      </c>
      <c r="C416" s="119">
        <f>ISU!C78</f>
        <v>0</v>
      </c>
      <c r="D416" s="120">
        <f t="shared" si="218"/>
        <v>0</v>
      </c>
      <c r="E416" s="118">
        <v>2165.1999999999998</v>
      </c>
      <c r="F416" s="119">
        <f>ISU!D78</f>
        <v>2120.8000000000002</v>
      </c>
      <c r="G416" s="120">
        <f t="shared" si="219"/>
        <v>-2.0506188804729188E-2</v>
      </c>
      <c r="H416" s="118">
        <f t="shared" si="222"/>
        <v>2165.1999999999998</v>
      </c>
      <c r="I416" s="119">
        <f t="shared" si="222"/>
        <v>2120.8000000000002</v>
      </c>
      <c r="J416" s="120">
        <f t="shared" si="213"/>
        <v>-2.0506188804729188E-2</v>
      </c>
    </row>
    <row r="417" spans="1:14" x14ac:dyDescent="0.2">
      <c r="A417" s="135" t="s">
        <v>68</v>
      </c>
      <c r="B417" s="118">
        <v>0</v>
      </c>
      <c r="C417" s="119">
        <f>ISU!C79</f>
        <v>0</v>
      </c>
      <c r="D417" s="120">
        <f t="shared" si="218"/>
        <v>0</v>
      </c>
      <c r="E417" s="118">
        <v>10399.700000000001</v>
      </c>
      <c r="F417" s="119">
        <f>ISU!D79</f>
        <v>11040.3</v>
      </c>
      <c r="G417" s="120">
        <f t="shared" si="219"/>
        <v>6.1597930709539554E-2</v>
      </c>
      <c r="H417" s="118">
        <f t="shared" si="222"/>
        <v>10399.700000000001</v>
      </c>
      <c r="I417" s="119">
        <f t="shared" si="222"/>
        <v>11040.3</v>
      </c>
      <c r="J417" s="120">
        <f t="shared" si="213"/>
        <v>6.1597930709539554E-2</v>
      </c>
    </row>
    <row r="418" spans="1:14" ht="16" thickBot="1" x14ac:dyDescent="0.25">
      <c r="A418" s="121" t="s">
        <v>69</v>
      </c>
      <c r="B418" s="122">
        <v>0</v>
      </c>
      <c r="C418" s="123">
        <f>ISU!C80</f>
        <v>0</v>
      </c>
      <c r="D418" s="124">
        <f t="shared" si="218"/>
        <v>0</v>
      </c>
      <c r="E418" s="122">
        <v>0</v>
      </c>
      <c r="F418" s="123">
        <f>ISU!D80</f>
        <v>0</v>
      </c>
      <c r="G418" s="124">
        <f t="shared" si="219"/>
        <v>0</v>
      </c>
      <c r="H418" s="122">
        <f t="shared" si="222"/>
        <v>0</v>
      </c>
      <c r="I418" s="123">
        <f t="shared" si="222"/>
        <v>0</v>
      </c>
      <c r="J418" s="124">
        <f t="shared" si="213"/>
        <v>0</v>
      </c>
    </row>
    <row r="419" spans="1:14" s="129" customFormat="1" ht="16" thickTop="1" x14ac:dyDescent="0.2">
      <c r="A419" s="125" t="s">
        <v>70</v>
      </c>
      <c r="B419" s="126">
        <v>0</v>
      </c>
      <c r="C419" s="127">
        <f>SUM(C413:C418)</f>
        <v>0</v>
      </c>
      <c r="D419" s="128">
        <f t="shared" si="218"/>
        <v>0</v>
      </c>
      <c r="E419" s="126">
        <v>56907.899999999994</v>
      </c>
      <c r="F419" s="127">
        <f>SUM(F413:F418)</f>
        <v>64915.7</v>
      </c>
      <c r="G419" s="128">
        <f t="shared" si="219"/>
        <v>0.14071508525178408</v>
      </c>
      <c r="H419" s="126">
        <f t="shared" si="222"/>
        <v>56907.899999999994</v>
      </c>
      <c r="I419" s="127">
        <f t="shared" si="222"/>
        <v>64915.7</v>
      </c>
      <c r="J419" s="128">
        <f t="shared" si="213"/>
        <v>0.14071508525178408</v>
      </c>
    </row>
    <row r="420" spans="1:14" s="134" customFormat="1" ht="16" thickBot="1" x14ac:dyDescent="0.25">
      <c r="A420" s="130" t="s">
        <v>17</v>
      </c>
      <c r="B420" s="131">
        <v>0</v>
      </c>
      <c r="C420" s="132">
        <f>C419/C429</f>
        <v>0</v>
      </c>
      <c r="D420" s="133">
        <f t="shared" si="218"/>
        <v>0</v>
      </c>
      <c r="E420" s="131">
        <v>0.25497170610189379</v>
      </c>
      <c r="F420" s="132">
        <f>F419/F429</f>
        <v>0.25238384791893947</v>
      </c>
      <c r="G420" s="133">
        <f t="shared" si="219"/>
        <v>-1.0149589625133295E-2</v>
      </c>
      <c r="H420" s="131">
        <f>H419/H429</f>
        <v>0.1166612375813517</v>
      </c>
      <c r="I420" s="132">
        <f>I419/I429</f>
        <v>0.12105753709544112</v>
      </c>
      <c r="J420" s="133">
        <f t="shared" si="213"/>
        <v>3.7684320904136925E-2</v>
      </c>
    </row>
    <row r="421" spans="1:14" x14ac:dyDescent="0.2">
      <c r="A421" s="135" t="s">
        <v>71</v>
      </c>
      <c r="B421" s="118">
        <v>0</v>
      </c>
      <c r="C421" s="119">
        <f>ISU!C81</f>
        <v>0</v>
      </c>
      <c r="D421" s="120">
        <f t="shared" si="218"/>
        <v>0</v>
      </c>
      <c r="E421" s="118">
        <v>291.7</v>
      </c>
      <c r="F421" s="119">
        <f>ISU!D81</f>
        <v>1107.9000000000001</v>
      </c>
      <c r="G421" s="120">
        <f t="shared" si="219"/>
        <v>2.7980802194034968</v>
      </c>
      <c r="H421" s="118">
        <f t="shared" ref="H421:I423" si="223">B421+E421</f>
        <v>291.7</v>
      </c>
      <c r="I421" s="119">
        <f t="shared" si="223"/>
        <v>1107.9000000000001</v>
      </c>
      <c r="J421" s="120">
        <f t="shared" si="213"/>
        <v>2.7980802194034968</v>
      </c>
    </row>
    <row r="422" spans="1:14" ht="16" thickBot="1" x14ac:dyDescent="0.25">
      <c r="A422" s="121" t="s">
        <v>72</v>
      </c>
      <c r="B422" s="122">
        <v>5</v>
      </c>
      <c r="C422" s="123">
        <f>ISU!C82</f>
        <v>0</v>
      </c>
      <c r="D422" s="124">
        <f t="shared" si="218"/>
        <v>-1</v>
      </c>
      <c r="E422" s="122">
        <v>0</v>
      </c>
      <c r="F422" s="123">
        <f>ISU!D82</f>
        <v>0</v>
      </c>
      <c r="G422" s="124">
        <f t="shared" si="219"/>
        <v>0</v>
      </c>
      <c r="H422" s="122">
        <f t="shared" si="223"/>
        <v>5</v>
      </c>
      <c r="I422" s="123">
        <f t="shared" si="223"/>
        <v>0</v>
      </c>
      <c r="J422" s="124">
        <f t="shared" si="213"/>
        <v>-1</v>
      </c>
    </row>
    <row r="423" spans="1:14" s="129" customFormat="1" ht="16" thickTop="1" x14ac:dyDescent="0.2">
      <c r="A423" s="125" t="s">
        <v>73</v>
      </c>
      <c r="B423" s="126">
        <v>5</v>
      </c>
      <c r="C423" s="127">
        <f>SUM(C421:C422)</f>
        <v>0</v>
      </c>
      <c r="D423" s="128">
        <f t="shared" si="218"/>
        <v>-1</v>
      </c>
      <c r="E423" s="126">
        <v>291.7</v>
      </c>
      <c r="F423" s="127">
        <f>SUM(F421:F422)</f>
        <v>1107.9000000000001</v>
      </c>
      <c r="G423" s="128">
        <f t="shared" si="219"/>
        <v>2.7980802194034968</v>
      </c>
      <c r="H423" s="126">
        <f t="shared" si="223"/>
        <v>296.7</v>
      </c>
      <c r="I423" s="127">
        <f t="shared" si="223"/>
        <v>1107.9000000000001</v>
      </c>
      <c r="J423" s="128">
        <f t="shared" si="213"/>
        <v>2.7340748230535898</v>
      </c>
    </row>
    <row r="424" spans="1:14" s="134" customFormat="1" ht="16" thickBot="1" x14ac:dyDescent="0.25">
      <c r="A424" s="130" t="s">
        <v>17</v>
      </c>
      <c r="B424" s="131">
        <v>1.889561194761985E-5</v>
      </c>
      <c r="C424" s="132">
        <f>C423/C429</f>
        <v>0</v>
      </c>
      <c r="D424" s="133">
        <f t="shared" si="218"/>
        <v>-1</v>
      </c>
      <c r="E424" s="131">
        <v>1.3069406298584631E-3</v>
      </c>
      <c r="F424" s="132">
        <f>F423/F429</f>
        <v>4.3073719471467316E-3</v>
      </c>
      <c r="G424" s="133">
        <f t="shared" si="219"/>
        <v>2.2957671134711028</v>
      </c>
      <c r="H424" s="131">
        <f>H423/H429</f>
        <v>6.0823522200585602E-4</v>
      </c>
      <c r="I424" s="132">
        <f>I423/I429</f>
        <v>2.0660586783788704E-3</v>
      </c>
      <c r="J424" s="133">
        <f t="shared" si="213"/>
        <v>2.3968086747185757</v>
      </c>
    </row>
    <row r="425" spans="1:14" s="129" customFormat="1" x14ac:dyDescent="0.2">
      <c r="A425" s="125" t="s">
        <v>74</v>
      </c>
      <c r="B425" s="126">
        <v>3078.3</v>
      </c>
      <c r="C425" s="127">
        <f>ISU!C83</f>
        <v>3078.3</v>
      </c>
      <c r="D425" s="128">
        <f t="shared" ref="D425:D429" si="224">IFERROR((C425-B425)/B425,0)</f>
        <v>0</v>
      </c>
      <c r="E425" s="126">
        <v>0</v>
      </c>
      <c r="F425" s="127">
        <f>ISU!D83</f>
        <v>0</v>
      </c>
      <c r="G425" s="128">
        <f t="shared" ref="G425:G429" si="225">IFERROR((F425-E425)/E425,0)</f>
        <v>0</v>
      </c>
      <c r="H425" s="126">
        <f>B425+E425</f>
        <v>3078.3</v>
      </c>
      <c r="I425" s="127">
        <f>C425+F425</f>
        <v>3078.3</v>
      </c>
      <c r="J425" s="128">
        <f t="shared" ref="J425:J429" si="226">IFERROR((I425-H425)/H425,0)</f>
        <v>0</v>
      </c>
    </row>
    <row r="426" spans="1:14" s="134" customFormat="1" ht="16" thickBot="1" x14ac:dyDescent="0.25">
      <c r="A426" s="130" t="s">
        <v>17</v>
      </c>
      <c r="B426" s="131">
        <v>1.1633272451671638E-2</v>
      </c>
      <c r="C426" s="132">
        <f>C425/C429</f>
        <v>1.1032218248908175E-2</v>
      </c>
      <c r="D426" s="133">
        <f t="shared" si="224"/>
        <v>-5.1666820772954064E-2</v>
      </c>
      <c r="E426" s="131">
        <v>0</v>
      </c>
      <c r="F426" s="132">
        <f>F425/F429</f>
        <v>0</v>
      </c>
      <c r="G426" s="133">
        <f t="shared" si="225"/>
        <v>0</v>
      </c>
      <c r="H426" s="131">
        <f>H425/H429</f>
        <v>6.3105173033388157E-3</v>
      </c>
      <c r="I426" s="132">
        <f>I425/I429</f>
        <v>5.7405437581493609E-3</v>
      </c>
      <c r="J426" s="133">
        <f t="shared" si="226"/>
        <v>-9.0321207880673909E-2</v>
      </c>
    </row>
    <row r="427" spans="1:14" s="129" customFormat="1" x14ac:dyDescent="0.2">
      <c r="A427" s="125" t="s">
        <v>75</v>
      </c>
      <c r="B427" s="126">
        <v>2710.3</v>
      </c>
      <c r="C427" s="127">
        <f>ISU!C84</f>
        <v>2697.4</v>
      </c>
      <c r="D427" s="128">
        <f t="shared" si="224"/>
        <v>-4.7596207061949194E-3</v>
      </c>
      <c r="E427" s="126">
        <v>627</v>
      </c>
      <c r="F427" s="127">
        <f>ISU!D84</f>
        <v>680.2</v>
      </c>
      <c r="G427" s="128">
        <f t="shared" si="225"/>
        <v>8.4848484848484923E-2</v>
      </c>
      <c r="H427" s="126">
        <f>B427+E427</f>
        <v>3337.3</v>
      </c>
      <c r="I427" s="127">
        <f>C427+F427</f>
        <v>3377.6000000000004</v>
      </c>
      <c r="J427" s="128">
        <f t="shared" si="226"/>
        <v>1.2075630000299696E-2</v>
      </c>
    </row>
    <row r="428" spans="1:14" s="134" customFormat="1" ht="16" thickBot="1" x14ac:dyDescent="0.25">
      <c r="A428" s="130" t="s">
        <v>17</v>
      </c>
      <c r="B428" s="131">
        <v>1.0242555412326817E-2</v>
      </c>
      <c r="C428" s="132">
        <f>C427/C429</f>
        <v>9.6671232513416208E-3</v>
      </c>
      <c r="D428" s="133">
        <f t="shared" si="224"/>
        <v>-5.6180527009174808E-2</v>
      </c>
      <c r="E428" s="131">
        <v>2.8092278879713966E-3</v>
      </c>
      <c r="F428" s="132">
        <f>F427/F429</f>
        <v>2.6445296492907363E-3</v>
      </c>
      <c r="G428" s="133">
        <f t="shared" si="225"/>
        <v>-5.8627582114597489E-2</v>
      </c>
      <c r="H428" s="131">
        <f>H427/H429</f>
        <v>6.8414674971356369E-3</v>
      </c>
      <c r="I428" s="132">
        <f>I427/I429</f>
        <v>6.2986910299598093E-3</v>
      </c>
      <c r="J428" s="133">
        <f t="shared" si="226"/>
        <v>-7.9336263367921489E-2</v>
      </c>
    </row>
    <row r="429" spans="1:14" ht="17" thickBot="1" x14ac:dyDescent="0.25">
      <c r="A429" s="137" t="s">
        <v>76</v>
      </c>
      <c r="B429" s="138">
        <v>264611.7</v>
      </c>
      <c r="C429" s="139">
        <f>C359+C365+C373+C380+C389+C396+C411+C419+C423+C425+C427</f>
        <v>279028.2</v>
      </c>
      <c r="D429" s="140">
        <f t="shared" si="224"/>
        <v>5.4481717928572315E-2</v>
      </c>
      <c r="E429" s="138">
        <v>223193.00000000003</v>
      </c>
      <c r="F429" s="139">
        <f>F359+F365+F373+F380+F389+F396+F411+F419+F423+F425+F427</f>
        <v>257210.19999999998</v>
      </c>
      <c r="G429" s="140">
        <f t="shared" si="225"/>
        <v>0.15241158996921925</v>
      </c>
      <c r="H429" s="138">
        <f>H359+H365+H373+H380+H389+H396+H411+H419+H423+H425+H427</f>
        <v>487804.7</v>
      </c>
      <c r="I429" s="139">
        <f>I359+I365+I373+I380+I389+I396+I411+I419+I423+I425+I427</f>
        <v>536238.4</v>
      </c>
      <c r="J429" s="140">
        <f t="shared" si="226"/>
        <v>9.9289121240529271E-2</v>
      </c>
    </row>
    <row r="431" spans="1:14" s="107" customFormat="1" ht="12" x14ac:dyDescent="0.15">
      <c r="A431" s="146" t="s">
        <v>85</v>
      </c>
      <c r="B431" s="146"/>
      <c r="C431" s="146"/>
      <c r="D431" s="146"/>
      <c r="E431" s="146"/>
      <c r="F431" s="146"/>
      <c r="G431" s="146"/>
      <c r="H431" s="146"/>
      <c r="I431" s="146"/>
      <c r="J431" s="146"/>
      <c r="K431" s="106"/>
      <c r="L431" s="106"/>
      <c r="M431" s="106"/>
      <c r="N431" s="106"/>
    </row>
    <row r="432" spans="1:14" s="107" customFormat="1" ht="12" x14ac:dyDescent="0.15">
      <c r="A432" s="146" t="str">
        <f>A2</f>
        <v>Total Expenditures by Function, Fiscal Years 2021 and 2022</v>
      </c>
      <c r="B432" s="146"/>
      <c r="C432" s="146"/>
      <c r="D432" s="146"/>
      <c r="E432" s="146"/>
      <c r="F432" s="146"/>
      <c r="G432" s="146"/>
      <c r="H432" s="146"/>
      <c r="I432" s="146"/>
      <c r="J432" s="146"/>
      <c r="K432" s="106"/>
      <c r="L432" s="106"/>
      <c r="M432" s="106"/>
      <c r="N432" s="106"/>
    </row>
    <row r="433" spans="1:14" s="107" customFormat="1" ht="13" thickBot="1" x14ac:dyDescent="0.2">
      <c r="A433" s="147" t="s">
        <v>1</v>
      </c>
      <c r="B433" s="147"/>
      <c r="C433" s="147"/>
      <c r="D433" s="147"/>
      <c r="E433" s="147"/>
      <c r="F433" s="147"/>
      <c r="G433" s="147"/>
      <c r="H433" s="147"/>
      <c r="I433" s="147"/>
      <c r="J433" s="147"/>
      <c r="K433" s="108"/>
      <c r="L433" s="108"/>
      <c r="M433" s="108"/>
      <c r="N433" s="108"/>
    </row>
    <row r="434" spans="1:14" ht="29" customHeight="1" x14ac:dyDescent="0.2">
      <c r="A434" s="148" t="s">
        <v>86</v>
      </c>
      <c r="B434" s="150" t="s">
        <v>3</v>
      </c>
      <c r="C434" s="151"/>
      <c r="D434" s="152"/>
      <c r="E434" s="150" t="s">
        <v>4</v>
      </c>
      <c r="F434" s="151"/>
      <c r="G434" s="152"/>
      <c r="H434" s="150" t="s">
        <v>5</v>
      </c>
      <c r="I434" s="151"/>
      <c r="J434" s="152"/>
    </row>
    <row r="435" spans="1:14" ht="33" thickBot="1" x14ac:dyDescent="0.25">
      <c r="A435" s="149"/>
      <c r="B435" s="110" t="str">
        <f>B5</f>
        <v>FY2021</v>
      </c>
      <c r="C435" s="111" t="str">
        <f>C5</f>
        <v>FY2022</v>
      </c>
      <c r="D435" s="112" t="s">
        <v>6</v>
      </c>
      <c r="E435" s="110" t="str">
        <f>E5</f>
        <v>FY2021</v>
      </c>
      <c r="F435" s="111" t="str">
        <f>F5</f>
        <v>FY2022</v>
      </c>
      <c r="G435" s="112" t="s">
        <v>6</v>
      </c>
      <c r="H435" s="110" t="str">
        <f>H5</f>
        <v>FY2021</v>
      </c>
      <c r="I435" s="111" t="str">
        <f>I5</f>
        <v>FY2022</v>
      </c>
      <c r="J435" s="112" t="s">
        <v>6</v>
      </c>
    </row>
    <row r="436" spans="1:14" x14ac:dyDescent="0.2">
      <c r="A436" s="113" t="s">
        <v>7</v>
      </c>
      <c r="B436" s="114">
        <v>41160.172750057391</v>
      </c>
      <c r="C436" s="115">
        <f>NEIU!C13</f>
        <v>42417.363152559315</v>
      </c>
      <c r="D436" s="116">
        <f t="shared" ref="D436:D446" si="227">IFERROR((C436-B436)/B436,0)</f>
        <v>3.0543856318002743E-2</v>
      </c>
      <c r="E436" s="114">
        <v>1025.9683</v>
      </c>
      <c r="F436" s="115">
        <f>NEIU!D13</f>
        <v>1521.2475400000001</v>
      </c>
      <c r="G436" s="116">
        <f t="shared" ref="G436:G446" si="228">IFERROR((F436-E436)/E436,0)</f>
        <v>0.48274321925930858</v>
      </c>
      <c r="H436" s="114">
        <f t="shared" ref="H436:H445" si="229">B436+E436</f>
        <v>42186.141050057391</v>
      </c>
      <c r="I436" s="115">
        <f t="shared" ref="I436:I445" si="230">C436+F436</f>
        <v>43938.610692559312</v>
      </c>
      <c r="J436" s="116">
        <f>IFERROR((I436-H436)/H436,0)</f>
        <v>4.1541359291964369E-2</v>
      </c>
    </row>
    <row r="437" spans="1:14" x14ac:dyDescent="0.2">
      <c r="A437" s="117" t="s">
        <v>8</v>
      </c>
      <c r="B437" s="118">
        <v>0</v>
      </c>
      <c r="C437" s="119">
        <f>NEIU!C14</f>
        <v>1.8896729248131725</v>
      </c>
      <c r="D437" s="120">
        <f t="shared" si="227"/>
        <v>0</v>
      </c>
      <c r="E437" s="118">
        <v>0</v>
      </c>
      <c r="F437" s="119">
        <f>NEIU!D14</f>
        <v>115.13603999999999</v>
      </c>
      <c r="G437" s="120">
        <f t="shared" si="228"/>
        <v>0</v>
      </c>
      <c r="H437" s="118">
        <f t="shared" si="229"/>
        <v>0</v>
      </c>
      <c r="I437" s="119">
        <f t="shared" si="230"/>
        <v>117.02571292481316</v>
      </c>
      <c r="J437" s="120">
        <f t="shared" ref="J437:J446" si="231">IFERROR((I437-H437)/H437,0)</f>
        <v>0</v>
      </c>
    </row>
    <row r="438" spans="1:14" x14ac:dyDescent="0.2">
      <c r="A438" s="117" t="s">
        <v>9</v>
      </c>
      <c r="B438" s="118">
        <v>2712.3408789032078</v>
      </c>
      <c r="C438" s="119">
        <f>NEIU!C15</f>
        <v>2474.4778549699199</v>
      </c>
      <c r="D438" s="120">
        <f t="shared" si="227"/>
        <v>-8.7696581865282661E-2</v>
      </c>
      <c r="E438" s="118">
        <v>2618.29529</v>
      </c>
      <c r="F438" s="119">
        <f>NEIU!D15</f>
        <v>2445.39788</v>
      </c>
      <c r="G438" s="120">
        <f t="shared" si="228"/>
        <v>-6.6034343284481115E-2</v>
      </c>
      <c r="H438" s="118">
        <f t="shared" si="229"/>
        <v>5330.6361689032074</v>
      </c>
      <c r="I438" s="119">
        <f t="shared" si="230"/>
        <v>4919.8757349699199</v>
      </c>
      <c r="J438" s="120">
        <f t="shared" si="231"/>
        <v>-7.7056550272460722E-2</v>
      </c>
    </row>
    <row r="439" spans="1:14" x14ac:dyDescent="0.2">
      <c r="A439" s="117" t="s">
        <v>10</v>
      </c>
      <c r="B439" s="118">
        <v>0</v>
      </c>
      <c r="C439" s="119">
        <f>NEIU!C16</f>
        <v>0</v>
      </c>
      <c r="D439" s="120">
        <f t="shared" si="227"/>
        <v>0</v>
      </c>
      <c r="E439" s="118">
        <v>0</v>
      </c>
      <c r="F439" s="119">
        <f>NEIU!D16</f>
        <v>1067.5512800000001</v>
      </c>
      <c r="G439" s="120">
        <f t="shared" si="228"/>
        <v>0</v>
      </c>
      <c r="H439" s="118">
        <f t="shared" si="229"/>
        <v>0</v>
      </c>
      <c r="I439" s="119">
        <f t="shared" si="230"/>
        <v>1067.5512800000001</v>
      </c>
      <c r="J439" s="120">
        <f t="shared" si="231"/>
        <v>0</v>
      </c>
    </row>
    <row r="440" spans="1:14" x14ac:dyDescent="0.2">
      <c r="A440" s="117" t="s">
        <v>11</v>
      </c>
      <c r="B440" s="118">
        <v>2444.659508099367</v>
      </c>
      <c r="C440" s="119">
        <f>NEIU!C17</f>
        <v>2521.9924754809795</v>
      </c>
      <c r="D440" s="120">
        <f t="shared" si="227"/>
        <v>3.163343080105907E-2</v>
      </c>
      <c r="E440" s="118">
        <v>570.75139999999999</v>
      </c>
      <c r="F440" s="119">
        <f>NEIU!D17</f>
        <v>5719.2160899999999</v>
      </c>
      <c r="G440" s="120">
        <f t="shared" si="228"/>
        <v>9.0205029545262612</v>
      </c>
      <c r="H440" s="118">
        <f t="shared" si="229"/>
        <v>3015.4109080993671</v>
      </c>
      <c r="I440" s="119">
        <f t="shared" si="230"/>
        <v>8241.2085654809798</v>
      </c>
      <c r="J440" s="120">
        <f t="shared" si="231"/>
        <v>1.7330300302838215</v>
      </c>
    </row>
    <row r="441" spans="1:14" x14ac:dyDescent="0.2">
      <c r="A441" s="117" t="s">
        <v>12</v>
      </c>
      <c r="B441" s="118">
        <v>0</v>
      </c>
      <c r="C441" s="119">
        <f>NEIU!C19</f>
        <v>0</v>
      </c>
      <c r="D441" s="120">
        <f t="shared" si="227"/>
        <v>0</v>
      </c>
      <c r="E441" s="118">
        <v>0</v>
      </c>
      <c r="F441" s="119">
        <f>NEIU!D19</f>
        <v>1.5</v>
      </c>
      <c r="G441" s="120">
        <f t="shared" si="228"/>
        <v>0</v>
      </c>
      <c r="H441" s="118">
        <f t="shared" si="229"/>
        <v>0</v>
      </c>
      <c r="I441" s="119">
        <f t="shared" si="230"/>
        <v>1.5</v>
      </c>
      <c r="J441" s="120">
        <f t="shared" si="231"/>
        <v>0</v>
      </c>
    </row>
    <row r="442" spans="1:14" x14ac:dyDescent="0.2">
      <c r="A442" s="117" t="s">
        <v>13</v>
      </c>
      <c r="B442" s="118">
        <v>0</v>
      </c>
      <c r="C442" s="119">
        <f>NEIU!C20</f>
        <v>0.12762999999999999</v>
      </c>
      <c r="D442" s="120">
        <f t="shared" si="227"/>
        <v>0</v>
      </c>
      <c r="E442" s="118">
        <v>2994.4982300000001</v>
      </c>
      <c r="F442" s="119">
        <f>NEIU!D20</f>
        <v>4729.96414</v>
      </c>
      <c r="G442" s="120">
        <f t="shared" si="228"/>
        <v>0.57955148966643399</v>
      </c>
      <c r="H442" s="118">
        <f t="shared" si="229"/>
        <v>2994.4982300000001</v>
      </c>
      <c r="I442" s="119">
        <f t="shared" si="230"/>
        <v>4730.09177</v>
      </c>
      <c r="J442" s="120">
        <f t="shared" si="231"/>
        <v>0.5795941111643268</v>
      </c>
    </row>
    <row r="443" spans="1:14" x14ac:dyDescent="0.2">
      <c r="A443" s="117" t="s">
        <v>14</v>
      </c>
      <c r="B443" s="118">
        <v>79.421663561357192</v>
      </c>
      <c r="C443" s="119">
        <f>NEIU!C21</f>
        <v>74.707745422559</v>
      </c>
      <c r="D443" s="120">
        <f t="shared" si="227"/>
        <v>-5.9353052144978748E-2</v>
      </c>
      <c r="E443" s="118">
        <v>0</v>
      </c>
      <c r="F443" s="119">
        <f>NEIU!D21</f>
        <v>3.9912299999999998</v>
      </c>
      <c r="G443" s="120">
        <f t="shared" si="228"/>
        <v>0</v>
      </c>
      <c r="H443" s="118">
        <f t="shared" si="229"/>
        <v>79.421663561357192</v>
      </c>
      <c r="I443" s="119">
        <f t="shared" si="230"/>
        <v>78.698975422559002</v>
      </c>
      <c r="J443" s="120">
        <f t="shared" si="231"/>
        <v>-9.0993830447769191E-3</v>
      </c>
    </row>
    <row r="444" spans="1:14" ht="16" thickBot="1" x14ac:dyDescent="0.25">
      <c r="A444" s="121" t="s">
        <v>15</v>
      </c>
      <c r="B444" s="122">
        <v>1026.6427830825135</v>
      </c>
      <c r="C444" s="123">
        <f>NEIU!C22</f>
        <v>1032.1761201851236</v>
      </c>
      <c r="D444" s="124">
        <f t="shared" si="227"/>
        <v>5.3897394437393614E-3</v>
      </c>
      <c r="E444" s="122">
        <v>1009.72333</v>
      </c>
      <c r="F444" s="123">
        <f>NEIU!D22</f>
        <v>983.76071999999999</v>
      </c>
      <c r="G444" s="124">
        <f t="shared" si="228"/>
        <v>-2.5712597925215852E-2</v>
      </c>
      <c r="H444" s="122">
        <f t="shared" si="229"/>
        <v>2036.3661130825135</v>
      </c>
      <c r="I444" s="123">
        <f t="shared" si="230"/>
        <v>2015.9368401851236</v>
      </c>
      <c r="J444" s="124">
        <f t="shared" si="231"/>
        <v>-1.0032220024750564E-2</v>
      </c>
    </row>
    <row r="445" spans="1:14" s="129" customFormat="1" ht="16" thickTop="1" x14ac:dyDescent="0.2">
      <c r="A445" s="125" t="s">
        <v>16</v>
      </c>
      <c r="B445" s="126">
        <v>47423.237583703834</v>
      </c>
      <c r="C445" s="127">
        <f>SUM(C436:C444)</f>
        <v>48522.734651542713</v>
      </c>
      <c r="D445" s="128">
        <f t="shared" si="227"/>
        <v>2.3184774466277709E-2</v>
      </c>
      <c r="E445" s="126">
        <v>8219.2365499999996</v>
      </c>
      <c r="F445" s="127">
        <f>SUM(F436:F444)</f>
        <v>16587.764919999998</v>
      </c>
      <c r="G445" s="128">
        <f t="shared" si="228"/>
        <v>1.018163708890943</v>
      </c>
      <c r="H445" s="126">
        <f t="shared" si="229"/>
        <v>55642.474133703836</v>
      </c>
      <c r="I445" s="127">
        <f t="shared" si="230"/>
        <v>65110.499571542707</v>
      </c>
      <c r="J445" s="128">
        <f t="shared" si="231"/>
        <v>0.1701582394608849</v>
      </c>
    </row>
    <row r="446" spans="1:14" s="134" customFormat="1" ht="16" thickBot="1" x14ac:dyDescent="0.25">
      <c r="A446" s="130" t="s">
        <v>17</v>
      </c>
      <c r="B446" s="131">
        <v>0.57523965900878715</v>
      </c>
      <c r="C446" s="132">
        <f>C445/C515</f>
        <v>0.55260152391162931</v>
      </c>
      <c r="D446" s="133">
        <f t="shared" si="227"/>
        <v>-3.9354266943566266E-2</v>
      </c>
      <c r="E446" s="131">
        <v>0.13937386445703162</v>
      </c>
      <c r="F446" s="132">
        <f>F445/F515</f>
        <v>0.24412401450399943</v>
      </c>
      <c r="G446" s="133">
        <f t="shared" si="228"/>
        <v>0.75157670668780108</v>
      </c>
      <c r="H446" s="131">
        <f>H445/H515</f>
        <v>0.39347380011611266</v>
      </c>
      <c r="I446" s="132">
        <f>I445/I515</f>
        <v>0.41802903266915464</v>
      </c>
      <c r="J446" s="133">
        <f t="shared" si="231"/>
        <v>6.2406270876982979E-2</v>
      </c>
    </row>
    <row r="447" spans="1:14" x14ac:dyDescent="0.2">
      <c r="A447" s="135" t="s">
        <v>18</v>
      </c>
      <c r="B447" s="118">
        <v>110.82733189907584</v>
      </c>
      <c r="C447" s="119">
        <f>NEIU!C24</f>
        <v>0</v>
      </c>
      <c r="D447" s="120">
        <f t="shared" ref="D447:D478" si="232">IFERROR((C447-B447)/B447,0)</f>
        <v>-1</v>
      </c>
      <c r="E447" s="118">
        <v>0</v>
      </c>
      <c r="F447" s="119">
        <f>NEIU!D24</f>
        <v>0</v>
      </c>
      <c r="G447" s="120">
        <f t="shared" ref="G447:G478" si="233">IFERROR((F447-E447)/E447,0)</f>
        <v>0</v>
      </c>
      <c r="H447" s="118">
        <f t="shared" ref="H447:I451" si="234">B447+E447</f>
        <v>110.82733189907584</v>
      </c>
      <c r="I447" s="119">
        <f t="shared" si="234"/>
        <v>0</v>
      </c>
      <c r="J447" s="120">
        <f t="shared" ref="J447:J510" si="235">IFERROR((I447-H447)/H447,0)</f>
        <v>-1</v>
      </c>
    </row>
    <row r="448" spans="1:14" x14ac:dyDescent="0.2">
      <c r="A448" s="135" t="s">
        <v>19</v>
      </c>
      <c r="B448" s="118">
        <v>0</v>
      </c>
      <c r="C448" s="119">
        <f>NEIU!C25</f>
        <v>0</v>
      </c>
      <c r="D448" s="120">
        <f t="shared" si="232"/>
        <v>0</v>
      </c>
      <c r="E448" s="118">
        <v>954.14409999999998</v>
      </c>
      <c r="F448" s="119">
        <f>NEIU!D25</f>
        <v>1355.21632</v>
      </c>
      <c r="G448" s="120">
        <f t="shared" si="233"/>
        <v>0.42034763931360059</v>
      </c>
      <c r="H448" s="118">
        <f t="shared" si="234"/>
        <v>954.14409999999998</v>
      </c>
      <c r="I448" s="119">
        <f t="shared" si="234"/>
        <v>1355.21632</v>
      </c>
      <c r="J448" s="120">
        <f t="shared" si="235"/>
        <v>0.42034763931360059</v>
      </c>
    </row>
    <row r="449" spans="1:10" x14ac:dyDescent="0.2">
      <c r="A449" s="135" t="s">
        <v>20</v>
      </c>
      <c r="B449" s="118">
        <v>0</v>
      </c>
      <c r="C449" s="119">
        <f>NEIU!C26</f>
        <v>0</v>
      </c>
      <c r="D449" s="120">
        <f t="shared" si="232"/>
        <v>0</v>
      </c>
      <c r="E449" s="118">
        <v>0</v>
      </c>
      <c r="F449" s="119">
        <f>NEIU!D26</f>
        <v>13.8299</v>
      </c>
      <c r="G449" s="120">
        <f t="shared" si="233"/>
        <v>0</v>
      </c>
      <c r="H449" s="118">
        <f t="shared" si="234"/>
        <v>0</v>
      </c>
      <c r="I449" s="119">
        <f t="shared" si="234"/>
        <v>13.8299</v>
      </c>
      <c r="J449" s="120">
        <f t="shared" si="235"/>
        <v>0</v>
      </c>
    </row>
    <row r="450" spans="1:10" ht="16" thickBot="1" x14ac:dyDescent="0.25">
      <c r="A450" s="121" t="s">
        <v>21</v>
      </c>
      <c r="B450" s="122">
        <v>0</v>
      </c>
      <c r="C450" s="123">
        <f>NEIU!C27</f>
        <v>131.5081110219225</v>
      </c>
      <c r="D450" s="124">
        <f t="shared" si="232"/>
        <v>0</v>
      </c>
      <c r="E450" s="122">
        <v>4.3727600000000004</v>
      </c>
      <c r="F450" s="123">
        <f>NEIU!D27</f>
        <v>31.65287</v>
      </c>
      <c r="G450" s="124">
        <f t="shared" si="233"/>
        <v>6.238647902011544</v>
      </c>
      <c r="H450" s="122">
        <f t="shared" si="234"/>
        <v>4.3727600000000004</v>
      </c>
      <c r="I450" s="123">
        <f t="shared" si="234"/>
        <v>163.16098102192251</v>
      </c>
      <c r="J450" s="124">
        <f t="shared" si="235"/>
        <v>36.313042797208745</v>
      </c>
    </row>
    <row r="451" spans="1:10" s="129" customFormat="1" ht="16" thickTop="1" x14ac:dyDescent="0.2">
      <c r="A451" s="125" t="s">
        <v>22</v>
      </c>
      <c r="B451" s="126">
        <v>110.82733189907584</v>
      </c>
      <c r="C451" s="127">
        <f>SUM(C447:C450)</f>
        <v>131.5081110219225</v>
      </c>
      <c r="D451" s="128">
        <f t="shared" si="232"/>
        <v>0.1866036001090369</v>
      </c>
      <c r="E451" s="126">
        <v>958.51685999999995</v>
      </c>
      <c r="F451" s="127">
        <f>SUM(F447:F450)</f>
        <v>1400.6990899999998</v>
      </c>
      <c r="G451" s="128">
        <f t="shared" si="233"/>
        <v>0.46131919891320422</v>
      </c>
      <c r="H451" s="126">
        <f t="shared" si="234"/>
        <v>1069.3441918990759</v>
      </c>
      <c r="I451" s="127">
        <f t="shared" si="234"/>
        <v>1532.2072010219224</v>
      </c>
      <c r="J451" s="128">
        <f t="shared" si="235"/>
        <v>0.43284754584100388</v>
      </c>
    </row>
    <row r="452" spans="1:10" s="134" customFormat="1" ht="16" thickBot="1" x14ac:dyDescent="0.25">
      <c r="A452" s="130" t="s">
        <v>17</v>
      </c>
      <c r="B452" s="131">
        <v>1.3443256905004189E-3</v>
      </c>
      <c r="C452" s="132">
        <f>C451/C515</f>
        <v>1.4976810989597352E-3</v>
      </c>
      <c r="D452" s="133">
        <f t="shared" si="232"/>
        <v>0.11407608256168224</v>
      </c>
      <c r="E452" s="131">
        <v>1.625360191457436E-2</v>
      </c>
      <c r="F452" s="132">
        <f>F451/F515</f>
        <v>2.0614247103937063E-2</v>
      </c>
      <c r="G452" s="133">
        <f t="shared" si="233"/>
        <v>0.26828792856385741</v>
      </c>
      <c r="H452" s="131">
        <f>H451/H515</f>
        <v>7.5618298677297734E-3</v>
      </c>
      <c r="I452" s="132">
        <f>I451/I515</f>
        <v>9.8372320640563518E-3</v>
      </c>
      <c r="J452" s="133">
        <f t="shared" si="235"/>
        <v>0.30090629333475127</v>
      </c>
    </row>
    <row r="453" spans="1:10" x14ac:dyDescent="0.2">
      <c r="A453" s="135" t="s">
        <v>23</v>
      </c>
      <c r="B453" s="118">
        <v>0</v>
      </c>
      <c r="C453" s="119">
        <f>NEIU!C29</f>
        <v>0</v>
      </c>
      <c r="D453" s="120">
        <f t="shared" si="232"/>
        <v>0</v>
      </c>
      <c r="E453" s="118">
        <v>0.69100000000000006</v>
      </c>
      <c r="F453" s="119">
        <f>NEIU!D29</f>
        <v>0</v>
      </c>
      <c r="G453" s="120">
        <f t="shared" si="233"/>
        <v>-1</v>
      </c>
      <c r="H453" s="118">
        <f t="shared" ref="H453:I459" si="236">B453+E453</f>
        <v>0.69100000000000006</v>
      </c>
      <c r="I453" s="119">
        <f t="shared" si="236"/>
        <v>0</v>
      </c>
      <c r="J453" s="120">
        <f t="shared" si="235"/>
        <v>-1</v>
      </c>
    </row>
    <row r="454" spans="1:10" x14ac:dyDescent="0.2">
      <c r="A454" s="135" t="s">
        <v>24</v>
      </c>
      <c r="B454" s="118">
        <v>12.830648620478321</v>
      </c>
      <c r="C454" s="119">
        <f>NEIU!C30</f>
        <v>0</v>
      </c>
      <c r="D454" s="141">
        <f>IFERROR((C454-B454)/B454,0)</f>
        <v>-1</v>
      </c>
      <c r="E454" s="118">
        <v>7574.8940499999999</v>
      </c>
      <c r="F454" s="119">
        <f>NEIU!D30</f>
        <v>3495.64525</v>
      </c>
      <c r="G454" s="120">
        <f t="shared" si="233"/>
        <v>-0.53852222527125637</v>
      </c>
      <c r="H454" s="118">
        <f t="shared" si="236"/>
        <v>7587.7246986204782</v>
      </c>
      <c r="I454" s="119">
        <f t="shared" si="236"/>
        <v>3495.64525</v>
      </c>
      <c r="J454" s="120">
        <f t="shared" si="235"/>
        <v>-0.5393025723988718</v>
      </c>
    </row>
    <row r="455" spans="1:10" x14ac:dyDescent="0.2">
      <c r="A455" s="135" t="s">
        <v>25</v>
      </c>
      <c r="B455" s="118">
        <v>0</v>
      </c>
      <c r="C455" s="119">
        <f>NEIU!C31</f>
        <v>0</v>
      </c>
      <c r="D455" s="120">
        <f t="shared" si="232"/>
        <v>0</v>
      </c>
      <c r="E455" s="118">
        <v>0</v>
      </c>
      <c r="F455" s="119">
        <f>NEIU!D31</f>
        <v>0</v>
      </c>
      <c r="G455" s="120">
        <f t="shared" si="233"/>
        <v>0</v>
      </c>
      <c r="H455" s="118">
        <f t="shared" si="236"/>
        <v>0</v>
      </c>
      <c r="I455" s="119">
        <f t="shared" si="236"/>
        <v>0</v>
      </c>
      <c r="J455" s="120">
        <f t="shared" si="235"/>
        <v>0</v>
      </c>
    </row>
    <row r="456" spans="1:10" x14ac:dyDescent="0.2">
      <c r="A456" s="135" t="s">
        <v>26</v>
      </c>
      <c r="B456" s="118">
        <v>593.67755622561094</v>
      </c>
      <c r="C456" s="119">
        <f>NEIU!C32</f>
        <v>485.83560994198649</v>
      </c>
      <c r="D456" s="120">
        <f t="shared" si="232"/>
        <v>-0.18165070441477504</v>
      </c>
      <c r="E456" s="118">
        <v>1233.4392399999999</v>
      </c>
      <c r="F456" s="119">
        <f>NEIU!D32</f>
        <v>1368.0883200000001</v>
      </c>
      <c r="G456" s="120">
        <f t="shared" si="233"/>
        <v>0.10916555565396165</v>
      </c>
      <c r="H456" s="118">
        <f t="shared" si="236"/>
        <v>1827.1167962256109</v>
      </c>
      <c r="I456" s="119">
        <f t="shared" si="236"/>
        <v>1853.9239299419864</v>
      </c>
      <c r="J456" s="120">
        <f t="shared" si="235"/>
        <v>1.4671822716398176E-2</v>
      </c>
    </row>
    <row r="457" spans="1:10" x14ac:dyDescent="0.2">
      <c r="A457" s="135" t="s">
        <v>27</v>
      </c>
      <c r="B457" s="118">
        <v>0</v>
      </c>
      <c r="C457" s="119">
        <f>NEIU!C33</f>
        <v>0</v>
      </c>
      <c r="D457" s="120">
        <f t="shared" si="232"/>
        <v>0</v>
      </c>
      <c r="E457" s="118">
        <v>0</v>
      </c>
      <c r="F457" s="119">
        <f>NEIU!D33</f>
        <v>0</v>
      </c>
      <c r="G457" s="120">
        <f t="shared" si="233"/>
        <v>0</v>
      </c>
      <c r="H457" s="118">
        <f t="shared" si="236"/>
        <v>0</v>
      </c>
      <c r="I457" s="119">
        <f t="shared" si="236"/>
        <v>0</v>
      </c>
      <c r="J457" s="120">
        <f t="shared" si="235"/>
        <v>0</v>
      </c>
    </row>
    <row r="458" spans="1:10" ht="16" thickBot="1" x14ac:dyDescent="0.25">
      <c r="A458" s="121" t="s">
        <v>28</v>
      </c>
      <c r="B458" s="122">
        <v>105.30552885214051</v>
      </c>
      <c r="C458" s="123">
        <f>NEIU!C34</f>
        <v>107.84179134976614</v>
      </c>
      <c r="D458" s="124">
        <f t="shared" si="232"/>
        <v>2.4084799015508432E-2</v>
      </c>
      <c r="E458" s="122">
        <v>6.1060600000000003</v>
      </c>
      <c r="F458" s="123">
        <f>NEIU!D34</f>
        <v>38.530650000000001</v>
      </c>
      <c r="G458" s="124">
        <f t="shared" si="233"/>
        <v>5.3102311474174835</v>
      </c>
      <c r="H458" s="122">
        <f t="shared" si="236"/>
        <v>111.41158885214051</v>
      </c>
      <c r="I458" s="123">
        <f t="shared" si="236"/>
        <v>146.37244134976615</v>
      </c>
      <c r="J458" s="124">
        <f t="shared" si="235"/>
        <v>0.31379906576885647</v>
      </c>
    </row>
    <row r="459" spans="1:10" s="129" customFormat="1" ht="16" thickTop="1" x14ac:dyDescent="0.2">
      <c r="A459" s="125" t="s">
        <v>29</v>
      </c>
      <c r="B459" s="126">
        <v>711.81373369822973</v>
      </c>
      <c r="C459" s="127">
        <f>SUM(C453:C458)</f>
        <v>593.67740129175263</v>
      </c>
      <c r="D459" s="128">
        <f t="shared" si="232"/>
        <v>-0.16596523333808064</v>
      </c>
      <c r="E459" s="126">
        <v>8815.1303499999995</v>
      </c>
      <c r="F459" s="127">
        <f>SUM(F453:F458)</f>
        <v>4902.26422</v>
      </c>
      <c r="G459" s="128">
        <f t="shared" si="233"/>
        <v>-0.44388068861624941</v>
      </c>
      <c r="H459" s="126">
        <f t="shared" si="236"/>
        <v>9526.9440836982285</v>
      </c>
      <c r="I459" s="127">
        <f t="shared" si="236"/>
        <v>5495.9416212917531</v>
      </c>
      <c r="J459" s="128">
        <f t="shared" si="235"/>
        <v>-0.42311599889664681</v>
      </c>
    </row>
    <row r="460" spans="1:10" s="134" customFormat="1" ht="16" thickBot="1" x14ac:dyDescent="0.25">
      <c r="A460" s="130" t="s">
        <v>17</v>
      </c>
      <c r="B460" s="131">
        <v>8.6342373552126747E-3</v>
      </c>
      <c r="C460" s="132">
        <f>C459/C515</f>
        <v>6.7610994932926355E-3</v>
      </c>
      <c r="D460" s="133">
        <f t="shared" si="232"/>
        <v>-0.21694305876235678</v>
      </c>
      <c r="E460" s="131">
        <v>0.14947845521880809</v>
      </c>
      <c r="F460" s="132">
        <f>F459/F515</f>
        <v>7.2147177592490119E-2</v>
      </c>
      <c r="G460" s="133">
        <f t="shared" si="233"/>
        <v>-0.51734062620007448</v>
      </c>
      <c r="H460" s="131">
        <f>H459/H515</f>
        <v>6.7369450235065118E-2</v>
      </c>
      <c r="I460" s="132">
        <f>I459/I515</f>
        <v>3.5285601779637854E-2</v>
      </c>
      <c r="J460" s="133">
        <f t="shared" si="235"/>
        <v>-0.47623735006713686</v>
      </c>
    </row>
    <row r="461" spans="1:10" x14ac:dyDescent="0.2">
      <c r="A461" s="135" t="s">
        <v>30</v>
      </c>
      <c r="B461" s="118">
        <v>2368.392592048001</v>
      </c>
      <c r="C461" s="119">
        <f>NEIU!C36</f>
        <v>2395.1333948257879</v>
      </c>
      <c r="D461" s="120">
        <f t="shared" si="232"/>
        <v>1.129069684965683E-2</v>
      </c>
      <c r="E461" s="118">
        <v>364.82479000000001</v>
      </c>
      <c r="F461" s="119">
        <f>NEIU!D36</f>
        <v>477.22826000000003</v>
      </c>
      <c r="G461" s="120">
        <f t="shared" si="233"/>
        <v>0.30810261002274553</v>
      </c>
      <c r="H461" s="118">
        <f t="shared" ref="H461:I466" si="237">B461+E461</f>
        <v>2733.2173820480011</v>
      </c>
      <c r="I461" s="119">
        <f t="shared" si="237"/>
        <v>2872.3616548257878</v>
      </c>
      <c r="J461" s="120">
        <f t="shared" si="235"/>
        <v>5.0908600864204151E-2</v>
      </c>
    </row>
    <row r="462" spans="1:10" x14ac:dyDescent="0.2">
      <c r="A462" s="135" t="s">
        <v>31</v>
      </c>
      <c r="B462" s="118">
        <v>1820.3291381777669</v>
      </c>
      <c r="C462" s="119">
        <f>NEIU!C37</f>
        <v>1934.2193511200132</v>
      </c>
      <c r="D462" s="120">
        <f t="shared" si="232"/>
        <v>6.2565725370004044E-2</v>
      </c>
      <c r="E462" s="118">
        <v>728.3895</v>
      </c>
      <c r="F462" s="119">
        <f>NEIU!D37</f>
        <v>666.99655000000007</v>
      </c>
      <c r="G462" s="120">
        <f t="shared" si="233"/>
        <v>-8.4285880013371867E-2</v>
      </c>
      <c r="H462" s="118">
        <f t="shared" si="237"/>
        <v>2548.7186381777669</v>
      </c>
      <c r="I462" s="119">
        <f t="shared" si="237"/>
        <v>2601.2159011200133</v>
      </c>
      <c r="J462" s="120">
        <f t="shared" si="235"/>
        <v>2.0597512081513968E-2</v>
      </c>
    </row>
    <row r="463" spans="1:10" x14ac:dyDescent="0.2">
      <c r="A463" s="135" t="s">
        <v>32</v>
      </c>
      <c r="B463" s="118">
        <v>145.73485000000002</v>
      </c>
      <c r="C463" s="119">
        <f>NEIU!C39</f>
        <v>0</v>
      </c>
      <c r="D463" s="120">
        <f t="shared" si="232"/>
        <v>-1</v>
      </c>
      <c r="E463" s="118">
        <v>0</v>
      </c>
      <c r="F463" s="119">
        <f>NEIU!D39</f>
        <v>0</v>
      </c>
      <c r="G463" s="120">
        <f t="shared" si="233"/>
        <v>0</v>
      </c>
      <c r="H463" s="118">
        <f t="shared" si="237"/>
        <v>145.73485000000002</v>
      </c>
      <c r="I463" s="119">
        <f t="shared" si="237"/>
        <v>0</v>
      </c>
      <c r="J463" s="120">
        <f t="shared" si="235"/>
        <v>-1</v>
      </c>
    </row>
    <row r="464" spans="1:10" x14ac:dyDescent="0.2">
      <c r="A464" s="135" t="s">
        <v>33</v>
      </c>
      <c r="B464" s="118">
        <v>0</v>
      </c>
      <c r="C464" s="119">
        <f>NEIU!C40</f>
        <v>0</v>
      </c>
      <c r="D464" s="120">
        <f t="shared" si="232"/>
        <v>0</v>
      </c>
      <c r="E464" s="118">
        <v>0</v>
      </c>
      <c r="F464" s="119">
        <f>NEIU!D40</f>
        <v>0</v>
      </c>
      <c r="G464" s="120">
        <f t="shared" si="233"/>
        <v>0</v>
      </c>
      <c r="H464" s="118">
        <f t="shared" si="237"/>
        <v>0</v>
      </c>
      <c r="I464" s="119">
        <f t="shared" si="237"/>
        <v>0</v>
      </c>
      <c r="J464" s="120">
        <f t="shared" si="235"/>
        <v>0</v>
      </c>
    </row>
    <row r="465" spans="1:10" ht="16" thickBot="1" x14ac:dyDescent="0.25">
      <c r="A465" s="121" t="s">
        <v>34</v>
      </c>
      <c r="B465" s="122">
        <v>1486.1064077317928</v>
      </c>
      <c r="C465" s="123">
        <f>NEIU!C41</f>
        <v>1410.4662734563708</v>
      </c>
      <c r="D465" s="124">
        <f t="shared" si="232"/>
        <v>-5.0898195366016689E-2</v>
      </c>
      <c r="E465" s="122">
        <v>616.01414</v>
      </c>
      <c r="F465" s="123">
        <f>NEIU!D41</f>
        <v>1640.81176</v>
      </c>
      <c r="G465" s="124">
        <f t="shared" si="233"/>
        <v>1.6635943129487256</v>
      </c>
      <c r="H465" s="122">
        <f t="shared" si="237"/>
        <v>2102.1205477317926</v>
      </c>
      <c r="I465" s="123">
        <f t="shared" si="237"/>
        <v>3051.2780334563708</v>
      </c>
      <c r="J465" s="124">
        <f t="shared" si="235"/>
        <v>0.45152381329830388</v>
      </c>
    </row>
    <row r="466" spans="1:10" s="129" customFormat="1" ht="16" thickTop="1" x14ac:dyDescent="0.2">
      <c r="A466" s="125" t="s">
        <v>35</v>
      </c>
      <c r="B466" s="126">
        <v>5820.5629879575608</v>
      </c>
      <c r="C466" s="127">
        <f>SUM(C461:C465)</f>
        <v>5739.8190194021718</v>
      </c>
      <c r="D466" s="128">
        <f t="shared" si="232"/>
        <v>-1.3872192212754007E-2</v>
      </c>
      <c r="E466" s="126">
        <v>1709.2284299999999</v>
      </c>
      <c r="F466" s="127">
        <f>SUM(F461:F465)</f>
        <v>2785.0365700000002</v>
      </c>
      <c r="G466" s="128">
        <f t="shared" si="233"/>
        <v>0.62941156437469292</v>
      </c>
      <c r="H466" s="126">
        <f t="shared" si="237"/>
        <v>7529.791417957561</v>
      </c>
      <c r="I466" s="127">
        <f t="shared" si="237"/>
        <v>8524.855589402172</v>
      </c>
      <c r="J466" s="128">
        <f t="shared" si="235"/>
        <v>0.132150296895544</v>
      </c>
    </row>
    <row r="467" spans="1:10" s="134" customFormat="1" ht="16" thickBot="1" x14ac:dyDescent="0.25">
      <c r="A467" s="130" t="s">
        <v>17</v>
      </c>
      <c r="B467" s="131">
        <v>7.060291196952001E-2</v>
      </c>
      <c r="C467" s="132">
        <f>C466/C515</f>
        <v>6.5367971526677962E-2</v>
      </c>
      <c r="D467" s="133">
        <f t="shared" si="232"/>
        <v>-7.4146239819428764E-2</v>
      </c>
      <c r="E467" s="131">
        <v>2.8983442693217648E-2</v>
      </c>
      <c r="F467" s="132">
        <f>F466/F515</f>
        <v>4.0987698540934529E-2</v>
      </c>
      <c r="G467" s="133">
        <f t="shared" si="233"/>
        <v>0.41417632731828546</v>
      </c>
      <c r="H467" s="131">
        <f>H466/H515</f>
        <v>5.3246655355154979E-2</v>
      </c>
      <c r="I467" s="132">
        <f>I466/I515</f>
        <v>5.4732142421459087E-2</v>
      </c>
      <c r="J467" s="133">
        <f t="shared" si="235"/>
        <v>2.7898223022571386E-2</v>
      </c>
    </row>
    <row r="468" spans="1:10" x14ac:dyDescent="0.2">
      <c r="A468" s="135" t="s">
        <v>36</v>
      </c>
      <c r="B468" s="118">
        <v>362.98427470481255</v>
      </c>
      <c r="C468" s="119">
        <f>NEIU!C43</f>
        <v>269.61243428723787</v>
      </c>
      <c r="D468" s="120">
        <f t="shared" si="232"/>
        <v>-0.25723384434079649</v>
      </c>
      <c r="E468" s="118">
        <v>1067.6635600000002</v>
      </c>
      <c r="F468" s="119">
        <f>NEIU!D43</f>
        <v>1459.0062800000001</v>
      </c>
      <c r="G468" s="120">
        <f t="shared" si="233"/>
        <v>0.36654123514340026</v>
      </c>
      <c r="H468" s="118">
        <f t="shared" ref="H468:I475" si="238">B468+E468</f>
        <v>1430.6478347048128</v>
      </c>
      <c r="I468" s="119">
        <f t="shared" si="238"/>
        <v>1728.6187142872379</v>
      </c>
      <c r="J468" s="120">
        <f t="shared" si="235"/>
        <v>0.20827688852155976</v>
      </c>
    </row>
    <row r="469" spans="1:10" x14ac:dyDescent="0.2">
      <c r="A469" s="135" t="s">
        <v>37</v>
      </c>
      <c r="B469" s="118">
        <v>11.385525104572572</v>
      </c>
      <c r="C469" s="119">
        <f>NEIU!C44</f>
        <v>11.613917121466304</v>
      </c>
      <c r="D469" s="120">
        <f t="shared" si="232"/>
        <v>2.0059858003563399E-2</v>
      </c>
      <c r="E469" s="118">
        <v>462.60558000000003</v>
      </c>
      <c r="F469" s="119">
        <f>NEIU!D44</f>
        <v>470.09793999999999</v>
      </c>
      <c r="G469" s="120">
        <f t="shared" si="233"/>
        <v>1.6196000056895036E-2</v>
      </c>
      <c r="H469" s="118">
        <f t="shared" si="238"/>
        <v>473.99110510457263</v>
      </c>
      <c r="I469" s="119">
        <f t="shared" si="238"/>
        <v>481.71185712146632</v>
      </c>
      <c r="J469" s="120">
        <f t="shared" si="235"/>
        <v>1.6288812034121049E-2</v>
      </c>
    </row>
    <row r="470" spans="1:10" x14ac:dyDescent="0.2">
      <c r="A470" s="135" t="s">
        <v>38</v>
      </c>
      <c r="B470" s="118">
        <v>514.04088067727344</v>
      </c>
      <c r="C470" s="119">
        <f>NEIU!C45</f>
        <v>574.47701997319632</v>
      </c>
      <c r="D470" s="120">
        <f t="shared" si="232"/>
        <v>0.11757068662767713</v>
      </c>
      <c r="E470" s="118">
        <v>2.75048</v>
      </c>
      <c r="F470" s="119">
        <f>NEIU!D45</f>
        <v>19.977</v>
      </c>
      <c r="G470" s="120">
        <f t="shared" si="233"/>
        <v>6.2630958959890641</v>
      </c>
      <c r="H470" s="118">
        <f t="shared" si="238"/>
        <v>516.79136067727347</v>
      </c>
      <c r="I470" s="119">
        <f t="shared" si="238"/>
        <v>594.4540199731963</v>
      </c>
      <c r="J470" s="120">
        <f t="shared" si="235"/>
        <v>0.15027855572922724</v>
      </c>
    </row>
    <row r="471" spans="1:10" x14ac:dyDescent="0.2">
      <c r="A471" s="135" t="s">
        <v>39</v>
      </c>
      <c r="B471" s="118">
        <v>956.79621114310396</v>
      </c>
      <c r="C471" s="119">
        <f>NEIU!C46</f>
        <v>849.44998797023788</v>
      </c>
      <c r="D471" s="120">
        <f t="shared" si="232"/>
        <v>-0.11219340327928071</v>
      </c>
      <c r="E471" s="118">
        <v>57.768620000000006</v>
      </c>
      <c r="F471" s="119">
        <f>NEIU!D46</f>
        <v>92.540929999999989</v>
      </c>
      <c r="G471" s="120">
        <f t="shared" si="233"/>
        <v>0.60192384723747905</v>
      </c>
      <c r="H471" s="118">
        <f t="shared" si="238"/>
        <v>1014.564831143104</v>
      </c>
      <c r="I471" s="119">
        <f t="shared" si="238"/>
        <v>941.99091797023789</v>
      </c>
      <c r="J471" s="120">
        <f t="shared" si="235"/>
        <v>-7.1532060786196922E-2</v>
      </c>
    </row>
    <row r="472" spans="1:10" x14ac:dyDescent="0.2">
      <c r="A472" s="135" t="s">
        <v>40</v>
      </c>
      <c r="B472" s="118">
        <v>1281.5461399999999</v>
      </c>
      <c r="C472" s="119">
        <f>NEIU!C47</f>
        <v>3200.9574699999998</v>
      </c>
      <c r="D472" s="120">
        <f t="shared" si="232"/>
        <v>1.4977309595735664</v>
      </c>
      <c r="E472" s="118">
        <v>27157.083989999999</v>
      </c>
      <c r="F472" s="119">
        <f>NEIU!D47</f>
        <v>25335.220439999997</v>
      </c>
      <c r="G472" s="120">
        <f t="shared" si="233"/>
        <v>-6.7086125692687154E-2</v>
      </c>
      <c r="H472" s="118">
        <f t="shared" si="238"/>
        <v>28438.630129999998</v>
      </c>
      <c r="I472" s="119">
        <f t="shared" si="238"/>
        <v>28536.177909999999</v>
      </c>
      <c r="J472" s="120">
        <f t="shared" si="235"/>
        <v>3.4301152887493457E-3</v>
      </c>
    </row>
    <row r="473" spans="1:10" x14ac:dyDescent="0.2">
      <c r="A473" s="135" t="s">
        <v>41</v>
      </c>
      <c r="B473" s="118">
        <v>0</v>
      </c>
      <c r="C473" s="119">
        <f>NEIU!C48</f>
        <v>0</v>
      </c>
      <c r="D473" s="120">
        <f t="shared" si="232"/>
        <v>0</v>
      </c>
      <c r="E473" s="118">
        <v>0</v>
      </c>
      <c r="F473" s="119">
        <f>NEIU!D48</f>
        <v>0</v>
      </c>
      <c r="G473" s="120">
        <f t="shared" si="233"/>
        <v>0</v>
      </c>
      <c r="H473" s="118">
        <f t="shared" si="238"/>
        <v>0</v>
      </c>
      <c r="I473" s="119">
        <f t="shared" si="238"/>
        <v>0</v>
      </c>
      <c r="J473" s="120">
        <f t="shared" si="235"/>
        <v>0</v>
      </c>
    </row>
    <row r="474" spans="1:10" ht="16" thickBot="1" x14ac:dyDescent="0.25">
      <c r="A474" s="121" t="s">
        <v>42</v>
      </c>
      <c r="B474" s="122">
        <v>560.76104035986077</v>
      </c>
      <c r="C474" s="123">
        <f>NEIU!C49</f>
        <v>524.69932178296278</v>
      </c>
      <c r="D474" s="124">
        <f t="shared" si="232"/>
        <v>-6.43085306956344E-2</v>
      </c>
      <c r="E474" s="122">
        <v>3.0634800000000002</v>
      </c>
      <c r="F474" s="123">
        <f>NEIU!D49</f>
        <v>93.026880000000006</v>
      </c>
      <c r="G474" s="124">
        <f t="shared" si="233"/>
        <v>29.366406831446589</v>
      </c>
      <c r="H474" s="122">
        <f t="shared" si="238"/>
        <v>563.8245203598608</v>
      </c>
      <c r="I474" s="123">
        <f t="shared" si="238"/>
        <v>617.72620178296279</v>
      </c>
      <c r="J474" s="124">
        <f t="shared" si="235"/>
        <v>9.5600101586038266E-2</v>
      </c>
    </row>
    <row r="475" spans="1:10" s="129" customFormat="1" ht="16" thickTop="1" x14ac:dyDescent="0.2">
      <c r="A475" s="125" t="s">
        <v>43</v>
      </c>
      <c r="B475" s="126">
        <v>3687.5140719896235</v>
      </c>
      <c r="C475" s="127">
        <f>SUM(C468:C474)</f>
        <v>5430.8101511351015</v>
      </c>
      <c r="D475" s="128">
        <f t="shared" si="232"/>
        <v>0.47275645464991284</v>
      </c>
      <c r="E475" s="126">
        <v>28750.935710000002</v>
      </c>
      <c r="F475" s="127">
        <f>SUM(F468:F474)</f>
        <v>27469.869469999998</v>
      </c>
      <c r="G475" s="128">
        <f t="shared" si="233"/>
        <v>-4.4557375555412962E-2</v>
      </c>
      <c r="H475" s="126">
        <f t="shared" si="238"/>
        <v>32438.449781989624</v>
      </c>
      <c r="I475" s="127">
        <f t="shared" si="238"/>
        <v>32900.679621135103</v>
      </c>
      <c r="J475" s="128">
        <f t="shared" si="235"/>
        <v>1.4249442937378487E-2</v>
      </c>
    </row>
    <row r="476" spans="1:10" s="134" customFormat="1" ht="16" thickBot="1" x14ac:dyDescent="0.25">
      <c r="A476" s="130" t="s">
        <v>17</v>
      </c>
      <c r="B476" s="131">
        <v>4.4729218109948912E-2</v>
      </c>
      <c r="C476" s="132">
        <f>C475/C515</f>
        <v>6.1848821735701331E-2</v>
      </c>
      <c r="D476" s="133">
        <f t="shared" si="232"/>
        <v>0.38273871865300024</v>
      </c>
      <c r="E476" s="131">
        <v>0.48753056227081948</v>
      </c>
      <c r="F476" s="132">
        <f>F475/F515</f>
        <v>0.40427717931013768</v>
      </c>
      <c r="G476" s="133">
        <f t="shared" si="233"/>
        <v>-0.1707654645749884</v>
      </c>
      <c r="H476" s="131">
        <f>H475/H515</f>
        <v>0.22938735748746855</v>
      </c>
      <c r="I476" s="132">
        <f>I475/I515</f>
        <v>0.21123227999608185</v>
      </c>
      <c r="J476" s="133">
        <f t="shared" si="235"/>
        <v>-7.9145937641216843E-2</v>
      </c>
    </row>
    <row r="477" spans="1:10" x14ac:dyDescent="0.2">
      <c r="A477" s="135" t="s">
        <v>44</v>
      </c>
      <c r="B477" s="118">
        <v>3936.7752403881491</v>
      </c>
      <c r="C477" s="119">
        <f>NEIU!C51</f>
        <v>4379.4817711167916</v>
      </c>
      <c r="D477" s="120">
        <f t="shared" si="232"/>
        <v>0.11245410359901409</v>
      </c>
      <c r="E477" s="118">
        <v>255.54930999999999</v>
      </c>
      <c r="F477" s="119">
        <f>NEIU!D51</f>
        <v>427.95143000000002</v>
      </c>
      <c r="G477" s="120">
        <f t="shared" si="233"/>
        <v>0.67463347875993107</v>
      </c>
      <c r="H477" s="118">
        <f t="shared" ref="H477:I482" si="239">B477+E477</f>
        <v>4192.324550388149</v>
      </c>
      <c r="I477" s="119">
        <f t="shared" si="239"/>
        <v>4807.4332011167917</v>
      </c>
      <c r="J477" s="120">
        <f t="shared" si="235"/>
        <v>0.1467225743941252</v>
      </c>
    </row>
    <row r="478" spans="1:10" x14ac:dyDescent="0.2">
      <c r="A478" s="135" t="s">
        <v>45</v>
      </c>
      <c r="B478" s="118">
        <v>1929.4740488503921</v>
      </c>
      <c r="C478" s="119">
        <f>NEIU!C52</f>
        <v>1819.0962291934682</v>
      </c>
      <c r="D478" s="120">
        <f t="shared" si="232"/>
        <v>-5.720616958942186E-2</v>
      </c>
      <c r="E478" s="118">
        <v>1033.1776400000001</v>
      </c>
      <c r="F478" s="119">
        <f>NEIU!D52</f>
        <v>511.91111000000001</v>
      </c>
      <c r="G478" s="120">
        <f t="shared" si="233"/>
        <v>-0.50452749829158139</v>
      </c>
      <c r="H478" s="118">
        <f t="shared" si="239"/>
        <v>2962.651688850392</v>
      </c>
      <c r="I478" s="119">
        <f t="shared" si="239"/>
        <v>2331.0073391934684</v>
      </c>
      <c r="J478" s="120">
        <f t="shared" si="235"/>
        <v>-0.21320236598654052</v>
      </c>
    </row>
    <row r="479" spans="1:10" x14ac:dyDescent="0.2">
      <c r="A479" s="135" t="s">
        <v>46</v>
      </c>
      <c r="B479" s="118">
        <v>3823.2690881292619</v>
      </c>
      <c r="C479" s="119">
        <f>NEIU!C53</f>
        <v>2254.4131475587305</v>
      </c>
      <c r="D479" s="120">
        <f t="shared" ref="D479:D510" si="240">IFERROR((C479-B479)/B479,0)</f>
        <v>-0.41034410720438663</v>
      </c>
      <c r="E479" s="118">
        <v>664.98278000000005</v>
      </c>
      <c r="F479" s="119">
        <f>NEIU!D53</f>
        <v>4502.6931100000002</v>
      </c>
      <c r="G479" s="120">
        <f t="shared" ref="G479:G510" si="241">IFERROR((F479-E479)/E479,0)</f>
        <v>5.7711424196578438</v>
      </c>
      <c r="H479" s="118">
        <f t="shared" si="239"/>
        <v>4488.2518681292622</v>
      </c>
      <c r="I479" s="119">
        <f t="shared" si="239"/>
        <v>6757.1062575587312</v>
      </c>
      <c r="J479" s="120">
        <f t="shared" si="235"/>
        <v>0.50550959618385782</v>
      </c>
    </row>
    <row r="480" spans="1:10" x14ac:dyDescent="0.2">
      <c r="A480" s="135" t="s">
        <v>47</v>
      </c>
      <c r="B480" s="118">
        <v>0</v>
      </c>
      <c r="C480" s="119">
        <f>NEIU!C54</f>
        <v>0</v>
      </c>
      <c r="D480" s="120">
        <f t="shared" si="240"/>
        <v>0</v>
      </c>
      <c r="E480" s="118">
        <v>0</v>
      </c>
      <c r="F480" s="119">
        <f>NEIU!D54</f>
        <v>0</v>
      </c>
      <c r="G480" s="120">
        <f t="shared" si="241"/>
        <v>0</v>
      </c>
      <c r="H480" s="118">
        <f t="shared" si="239"/>
        <v>0</v>
      </c>
      <c r="I480" s="119">
        <f t="shared" si="239"/>
        <v>0</v>
      </c>
      <c r="J480" s="120">
        <f t="shared" si="235"/>
        <v>0</v>
      </c>
    </row>
    <row r="481" spans="1:10" ht="16" thickBot="1" x14ac:dyDescent="0.25">
      <c r="A481" s="121" t="s">
        <v>48</v>
      </c>
      <c r="B481" s="122">
        <v>966.55678394176732</v>
      </c>
      <c r="C481" s="123">
        <f>NEIU!C55</f>
        <v>782.76133211979675</v>
      </c>
      <c r="D481" s="124">
        <f t="shared" si="240"/>
        <v>-0.19015484126284277</v>
      </c>
      <c r="E481" s="122">
        <v>0</v>
      </c>
      <c r="F481" s="123">
        <f>NEIU!D55</f>
        <v>0</v>
      </c>
      <c r="G481" s="124">
        <f t="shared" si="241"/>
        <v>0</v>
      </c>
      <c r="H481" s="122">
        <f t="shared" si="239"/>
        <v>966.55678394176732</v>
      </c>
      <c r="I481" s="123">
        <f t="shared" si="239"/>
        <v>782.76133211979675</v>
      </c>
      <c r="J481" s="124">
        <f t="shared" si="235"/>
        <v>-0.19015484126284277</v>
      </c>
    </row>
    <row r="482" spans="1:10" s="129" customFormat="1" ht="16" thickTop="1" x14ac:dyDescent="0.2">
      <c r="A482" s="125" t="s">
        <v>49</v>
      </c>
      <c r="B482" s="126">
        <v>10656.075161309571</v>
      </c>
      <c r="C482" s="127">
        <f>SUM(C477:C481)</f>
        <v>9235.7524799887869</v>
      </c>
      <c r="D482" s="128">
        <f t="shared" si="240"/>
        <v>-0.13328759977948901</v>
      </c>
      <c r="E482" s="126">
        <v>1953.7097300000003</v>
      </c>
      <c r="F482" s="127">
        <f>SUM(F477:F481)</f>
        <v>5442.5556500000002</v>
      </c>
      <c r="G482" s="128">
        <f t="shared" si="241"/>
        <v>1.7857544887182393</v>
      </c>
      <c r="H482" s="126">
        <f t="shared" si="239"/>
        <v>12609.784891309571</v>
      </c>
      <c r="I482" s="127">
        <f t="shared" si="239"/>
        <v>14678.308129988787</v>
      </c>
      <c r="J482" s="128">
        <f t="shared" si="235"/>
        <v>0.16404112017047995</v>
      </c>
    </row>
    <row r="483" spans="1:10" s="134" customFormat="1" ht="16" thickBot="1" x14ac:dyDescent="0.25">
      <c r="A483" s="130" t="s">
        <v>17</v>
      </c>
      <c r="B483" s="131">
        <v>0.12925724506565789</v>
      </c>
      <c r="C483" s="132">
        <f>C482/C515</f>
        <v>0.10518143570356558</v>
      </c>
      <c r="D483" s="133">
        <f t="shared" si="240"/>
        <v>-0.18626274565779802</v>
      </c>
      <c r="E483" s="131">
        <v>3.3129120136760622E-2</v>
      </c>
      <c r="F483" s="132">
        <f>F482/F515</f>
        <v>8.0098707743166173E-2</v>
      </c>
      <c r="G483" s="133">
        <f t="shared" si="241"/>
        <v>1.4177734697604394</v>
      </c>
      <c r="H483" s="131">
        <f>H482/H515</f>
        <v>8.9169650650472429E-2</v>
      </c>
      <c r="I483" s="132">
        <f>I482/I515</f>
        <v>9.4239162488023553E-2</v>
      </c>
      <c r="J483" s="133">
        <f t="shared" si="235"/>
        <v>5.6852435784711303E-2</v>
      </c>
    </row>
    <row r="484" spans="1:10" x14ac:dyDescent="0.2">
      <c r="A484" s="135" t="s">
        <v>50</v>
      </c>
      <c r="B484" s="118">
        <v>455.08179910409592</v>
      </c>
      <c r="C484" s="119">
        <f>NEIU!C57</f>
        <v>503.50238354734881</v>
      </c>
      <c r="D484" s="120">
        <f t="shared" si="240"/>
        <v>0.10639973854937036</v>
      </c>
      <c r="E484" s="118">
        <v>0.11822000000000001</v>
      </c>
      <c r="F484" s="119">
        <f>NEIU!D57</f>
        <v>9.6016399999999997</v>
      </c>
      <c r="G484" s="120">
        <f t="shared" si="241"/>
        <v>80.218406361021806</v>
      </c>
      <c r="H484" s="118">
        <f t="shared" ref="H484:H497" si="242">B484+E484</f>
        <v>455.20001910409593</v>
      </c>
      <c r="I484" s="119">
        <f t="shared" ref="I484:I497" si="243">C484+F484</f>
        <v>513.10402354734879</v>
      </c>
      <c r="J484" s="120">
        <f t="shared" si="235"/>
        <v>0.12720562832404292</v>
      </c>
    </row>
    <row r="485" spans="1:10" x14ac:dyDescent="0.2">
      <c r="A485" s="135" t="s">
        <v>51</v>
      </c>
      <c r="B485" s="118">
        <v>1472.2749695858324</v>
      </c>
      <c r="C485" s="119">
        <f>NEIU!C58</f>
        <v>1861.7568384905924</v>
      </c>
      <c r="D485" s="120">
        <f t="shared" si="240"/>
        <v>0.26454424407848598</v>
      </c>
      <c r="E485" s="118">
        <v>213.58413000000002</v>
      </c>
      <c r="F485" s="119">
        <f>NEIU!D58</f>
        <v>428.98914000000002</v>
      </c>
      <c r="G485" s="120">
        <f t="shared" si="241"/>
        <v>1.0085253525156574</v>
      </c>
      <c r="H485" s="118">
        <f t="shared" si="242"/>
        <v>1685.8590995858324</v>
      </c>
      <c r="I485" s="119">
        <f t="shared" si="243"/>
        <v>2290.7459784905923</v>
      </c>
      <c r="J485" s="120">
        <f t="shared" si="235"/>
        <v>0.358800376053588</v>
      </c>
    </row>
    <row r="486" spans="1:10" x14ac:dyDescent="0.2">
      <c r="A486" s="135" t="s">
        <v>52</v>
      </c>
      <c r="B486" s="118">
        <v>752.55698691028624</v>
      </c>
      <c r="C486" s="119">
        <f>NEIU!C59</f>
        <v>724.55973742442609</v>
      </c>
      <c r="D486" s="120">
        <f t="shared" si="240"/>
        <v>-3.7202829782773325E-2</v>
      </c>
      <c r="E486" s="118">
        <v>144.7038</v>
      </c>
      <c r="F486" s="119">
        <f>NEIU!D59</f>
        <v>416.61803000000003</v>
      </c>
      <c r="G486" s="120">
        <f t="shared" si="241"/>
        <v>1.8791091180743009</v>
      </c>
      <c r="H486" s="118">
        <f t="shared" si="242"/>
        <v>897.26078691028624</v>
      </c>
      <c r="I486" s="119">
        <f t="shared" si="243"/>
        <v>1141.1777674244261</v>
      </c>
      <c r="J486" s="120">
        <f t="shared" si="235"/>
        <v>0.27184625035723103</v>
      </c>
    </row>
    <row r="487" spans="1:10" x14ac:dyDescent="0.2">
      <c r="A487" s="135" t="s">
        <v>53</v>
      </c>
      <c r="B487" s="118">
        <v>339.46176152230186</v>
      </c>
      <c r="C487" s="119">
        <f>NEIU!C60</f>
        <v>314.08802207832593</v>
      </c>
      <c r="D487" s="120">
        <f t="shared" si="240"/>
        <v>-7.4746973945426023E-2</v>
      </c>
      <c r="E487" s="118">
        <v>0</v>
      </c>
      <c r="F487" s="119">
        <f>NEIU!D60</f>
        <v>0</v>
      </c>
      <c r="G487" s="120">
        <f t="shared" si="241"/>
        <v>0</v>
      </c>
      <c r="H487" s="118">
        <f t="shared" si="242"/>
        <v>339.46176152230186</v>
      </c>
      <c r="I487" s="119">
        <f t="shared" si="243"/>
        <v>314.08802207832593</v>
      </c>
      <c r="J487" s="120">
        <f t="shared" si="235"/>
        <v>-7.4746973945426023E-2</v>
      </c>
    </row>
    <row r="488" spans="1:10" x14ac:dyDescent="0.2">
      <c r="A488" s="135" t="s">
        <v>54</v>
      </c>
      <c r="B488" s="118">
        <v>3080.9431800000002</v>
      </c>
      <c r="C488" s="119">
        <f>NEIU!C62</f>
        <v>3347.36922</v>
      </c>
      <c r="D488" s="120">
        <f t="shared" si="240"/>
        <v>8.6475479888596912E-2</v>
      </c>
      <c r="E488" s="118">
        <v>1931.03324</v>
      </c>
      <c r="F488" s="119">
        <f>NEIU!D62</f>
        <v>2165.9174500000004</v>
      </c>
      <c r="G488" s="120">
        <f t="shared" si="241"/>
        <v>0.12163654417466185</v>
      </c>
      <c r="H488" s="118">
        <f t="shared" si="242"/>
        <v>5011.97642</v>
      </c>
      <c r="I488" s="119">
        <f t="shared" si="243"/>
        <v>5513.2866700000004</v>
      </c>
      <c r="J488" s="120">
        <f t="shared" si="235"/>
        <v>0.10002246778327829</v>
      </c>
    </row>
    <row r="489" spans="1:10" x14ac:dyDescent="0.2">
      <c r="A489" s="135" t="s">
        <v>55</v>
      </c>
      <c r="B489" s="118">
        <v>0</v>
      </c>
      <c r="C489" s="119">
        <f>NEIU!C63</f>
        <v>0</v>
      </c>
      <c r="D489" s="120">
        <f t="shared" si="240"/>
        <v>0</v>
      </c>
      <c r="E489" s="118">
        <v>0</v>
      </c>
      <c r="F489" s="119">
        <f>NEIU!D63</f>
        <v>0</v>
      </c>
      <c r="G489" s="120">
        <f t="shared" si="241"/>
        <v>0</v>
      </c>
      <c r="H489" s="118">
        <f t="shared" si="242"/>
        <v>0</v>
      </c>
      <c r="I489" s="119">
        <f t="shared" si="243"/>
        <v>0</v>
      </c>
      <c r="J489" s="120">
        <f t="shared" si="235"/>
        <v>0</v>
      </c>
    </row>
    <row r="490" spans="1:10" x14ac:dyDescent="0.2">
      <c r="A490" s="135" t="s">
        <v>56</v>
      </c>
      <c r="B490" s="118">
        <v>1883.2515926241556</v>
      </c>
      <c r="C490" s="119">
        <f>NEIU!C64</f>
        <v>2010.4600102882869</v>
      </c>
      <c r="D490" s="120">
        <f t="shared" si="240"/>
        <v>6.7547224259546138E-2</v>
      </c>
      <c r="E490" s="118">
        <v>240.55704</v>
      </c>
      <c r="F490" s="119">
        <f>NEIU!D64</f>
        <v>513.00265999999999</v>
      </c>
      <c r="G490" s="120">
        <f t="shared" si="241"/>
        <v>1.132561408304658</v>
      </c>
      <c r="H490" s="118">
        <f t="shared" si="242"/>
        <v>2123.8086326241555</v>
      </c>
      <c r="I490" s="119">
        <f t="shared" si="243"/>
        <v>2523.462670288287</v>
      </c>
      <c r="J490" s="120">
        <f t="shared" si="235"/>
        <v>0.1881779890734897</v>
      </c>
    </row>
    <row r="491" spans="1:10" x14ac:dyDescent="0.2">
      <c r="A491" s="135" t="s">
        <v>57</v>
      </c>
      <c r="B491" s="118">
        <v>1652.1354799999999</v>
      </c>
      <c r="C491" s="119">
        <f>NEIU!C65</f>
        <v>2321.9825700000001</v>
      </c>
      <c r="D491" s="120">
        <f t="shared" si="240"/>
        <v>0.40544319646231447</v>
      </c>
      <c r="E491" s="118">
        <v>602.35737000000006</v>
      </c>
      <c r="F491" s="119">
        <f>NEIU!D65</f>
        <v>597.99353000000008</v>
      </c>
      <c r="G491" s="120">
        <f t="shared" si="241"/>
        <v>-7.2446029837735385E-3</v>
      </c>
      <c r="H491" s="118">
        <f t="shared" si="242"/>
        <v>2254.4928500000001</v>
      </c>
      <c r="I491" s="119">
        <f t="shared" si="243"/>
        <v>2919.9761000000003</v>
      </c>
      <c r="J491" s="120">
        <f t="shared" si="235"/>
        <v>0.29518090953360093</v>
      </c>
    </row>
    <row r="492" spans="1:10" x14ac:dyDescent="0.2">
      <c r="A492" s="135" t="s">
        <v>58</v>
      </c>
      <c r="B492" s="118">
        <v>2185.1362696954338</v>
      </c>
      <c r="C492" s="119">
        <f>NEIU!C66</f>
        <v>2008.1026537885903</v>
      </c>
      <c r="D492" s="120">
        <f t="shared" si="240"/>
        <v>-8.1017197124973211E-2</v>
      </c>
      <c r="E492" s="118">
        <v>23.937360000000002</v>
      </c>
      <c r="F492" s="119">
        <f>NEIU!D66</f>
        <v>351.19034000000005</v>
      </c>
      <c r="G492" s="120">
        <f t="shared" si="241"/>
        <v>13.671222724644656</v>
      </c>
      <c r="H492" s="118">
        <f t="shared" si="242"/>
        <v>2209.0736296954337</v>
      </c>
      <c r="I492" s="119">
        <f t="shared" si="243"/>
        <v>2359.2929937885901</v>
      </c>
      <c r="J492" s="120">
        <f t="shared" si="235"/>
        <v>6.8001067087051878E-2</v>
      </c>
    </row>
    <row r="493" spans="1:10" x14ac:dyDescent="0.2">
      <c r="A493" s="135" t="s">
        <v>59</v>
      </c>
      <c r="B493" s="118">
        <v>0</v>
      </c>
      <c r="C493" s="119">
        <f>NEIU!C67</f>
        <v>0</v>
      </c>
      <c r="D493" s="120">
        <f t="shared" si="240"/>
        <v>0</v>
      </c>
      <c r="E493" s="118">
        <v>0</v>
      </c>
      <c r="F493" s="119">
        <f>NEIU!D67</f>
        <v>0</v>
      </c>
      <c r="G493" s="120">
        <f t="shared" si="241"/>
        <v>0</v>
      </c>
      <c r="H493" s="118">
        <f t="shared" si="242"/>
        <v>0</v>
      </c>
      <c r="I493" s="119">
        <f t="shared" si="243"/>
        <v>0</v>
      </c>
      <c r="J493" s="120">
        <f t="shared" si="235"/>
        <v>0</v>
      </c>
    </row>
    <row r="494" spans="1:10" x14ac:dyDescent="0.2">
      <c r="A494" s="135" t="s">
        <v>60</v>
      </c>
      <c r="B494" s="118">
        <v>0</v>
      </c>
      <c r="C494" s="119">
        <f>NEIU!C68</f>
        <v>0</v>
      </c>
      <c r="D494" s="120">
        <f t="shared" si="240"/>
        <v>0</v>
      </c>
      <c r="E494" s="118">
        <v>0</v>
      </c>
      <c r="F494" s="119">
        <f>NEIU!D68</f>
        <v>0</v>
      </c>
      <c r="G494" s="120">
        <f t="shared" si="241"/>
        <v>0</v>
      </c>
      <c r="H494" s="118">
        <f t="shared" si="242"/>
        <v>0</v>
      </c>
      <c r="I494" s="119">
        <f t="shared" si="243"/>
        <v>0</v>
      </c>
      <c r="J494" s="120">
        <f t="shared" si="235"/>
        <v>0</v>
      </c>
    </row>
    <row r="495" spans="1:10" x14ac:dyDescent="0.2">
      <c r="A495" s="135" t="s">
        <v>61</v>
      </c>
      <c r="B495" s="118">
        <v>234.48488</v>
      </c>
      <c r="C495" s="119">
        <f>NEIU!C69</f>
        <v>1.26</v>
      </c>
      <c r="D495" s="120">
        <f t="shared" si="240"/>
        <v>-0.99462651920243217</v>
      </c>
      <c r="E495" s="118">
        <v>0</v>
      </c>
      <c r="F495" s="119">
        <f>NEIU!D69</f>
        <v>0</v>
      </c>
      <c r="G495" s="120">
        <f t="shared" si="241"/>
        <v>0</v>
      </c>
      <c r="H495" s="118">
        <f t="shared" si="242"/>
        <v>234.48488</v>
      </c>
      <c r="I495" s="119">
        <f t="shared" si="243"/>
        <v>1.26</v>
      </c>
      <c r="J495" s="120">
        <f t="shared" si="235"/>
        <v>-0.99462651920243217</v>
      </c>
    </row>
    <row r="496" spans="1:10" ht="16" thickBot="1" x14ac:dyDescent="0.25">
      <c r="A496" s="121" t="s">
        <v>62</v>
      </c>
      <c r="B496" s="122">
        <v>0</v>
      </c>
      <c r="C496" s="123">
        <f>NEIU!C70</f>
        <v>0</v>
      </c>
      <c r="D496" s="124">
        <f t="shared" si="240"/>
        <v>0</v>
      </c>
      <c r="E496" s="122">
        <v>0</v>
      </c>
      <c r="F496" s="123">
        <f>NEIU!D70</f>
        <v>0</v>
      </c>
      <c r="G496" s="124">
        <f t="shared" si="241"/>
        <v>0</v>
      </c>
      <c r="H496" s="122">
        <f t="shared" si="242"/>
        <v>0</v>
      </c>
      <c r="I496" s="123">
        <f t="shared" si="243"/>
        <v>0</v>
      </c>
      <c r="J496" s="124">
        <f t="shared" si="235"/>
        <v>0</v>
      </c>
    </row>
    <row r="497" spans="1:10" s="129" customFormat="1" ht="16" thickTop="1" x14ac:dyDescent="0.2">
      <c r="A497" s="125" t="s">
        <v>63</v>
      </c>
      <c r="B497" s="126">
        <v>12055.326919442108</v>
      </c>
      <c r="C497" s="127">
        <f>SUM(C484:C496)</f>
        <v>13093.081435617571</v>
      </c>
      <c r="D497" s="128">
        <f t="shared" si="240"/>
        <v>8.6082652350292901E-2</v>
      </c>
      <c r="E497" s="126">
        <v>3156.2911600000002</v>
      </c>
      <c r="F497" s="127">
        <f>SUM(F484:F496)</f>
        <v>4483.3127900000009</v>
      </c>
      <c r="G497" s="128">
        <f t="shared" si="241"/>
        <v>0.42043701380198417</v>
      </c>
      <c r="H497" s="126">
        <f t="shared" si="242"/>
        <v>15211.618079442109</v>
      </c>
      <c r="I497" s="127">
        <f t="shared" si="243"/>
        <v>17576.394225617572</v>
      </c>
      <c r="J497" s="128">
        <f t="shared" si="235"/>
        <v>0.15545855370714071</v>
      </c>
    </row>
    <row r="498" spans="1:10" s="134" customFormat="1" ht="16" thickBot="1" x14ac:dyDescent="0.25">
      <c r="A498" s="130" t="s">
        <v>17</v>
      </c>
      <c r="B498" s="131">
        <v>0.14623004458814765</v>
      </c>
      <c r="C498" s="132">
        <f>C497/C515</f>
        <v>0.14911065515948407</v>
      </c>
      <c r="D498" s="133">
        <f t="shared" si="240"/>
        <v>1.9699170436893308E-2</v>
      </c>
      <c r="E498" s="131">
        <v>5.352133299056433E-2</v>
      </c>
      <c r="F498" s="132">
        <f>F497/F515</f>
        <v>6.5981421960730716E-2</v>
      </c>
      <c r="G498" s="133">
        <f t="shared" si="241"/>
        <v>0.23280602843660614</v>
      </c>
      <c r="H498" s="131">
        <f>H497/H515</f>
        <v>0.10756842259117988</v>
      </c>
      <c r="I498" s="132">
        <f>I497/I515</f>
        <v>0.11284574875475098</v>
      </c>
      <c r="J498" s="133">
        <f t="shared" si="235"/>
        <v>4.9060179897105011E-2</v>
      </c>
    </row>
    <row r="499" spans="1:10" x14ac:dyDescent="0.2">
      <c r="A499" s="135" t="s">
        <v>64</v>
      </c>
      <c r="B499" s="118">
        <v>0</v>
      </c>
      <c r="C499" s="119">
        <f>NEIU!C75</f>
        <v>0</v>
      </c>
      <c r="D499" s="120">
        <f t="shared" si="240"/>
        <v>0</v>
      </c>
      <c r="E499" s="118">
        <v>0</v>
      </c>
      <c r="F499" s="119">
        <f>NEIU!D75</f>
        <v>0</v>
      </c>
      <c r="G499" s="120">
        <f t="shared" si="241"/>
        <v>0</v>
      </c>
      <c r="H499" s="118">
        <f t="shared" ref="H499:I505" si="244">B499+E499</f>
        <v>0</v>
      </c>
      <c r="I499" s="119">
        <f t="shared" si="244"/>
        <v>0</v>
      </c>
      <c r="J499" s="120">
        <f t="shared" si="235"/>
        <v>0</v>
      </c>
    </row>
    <row r="500" spans="1:10" x14ac:dyDescent="0.2">
      <c r="A500" s="135" t="s">
        <v>65</v>
      </c>
      <c r="B500" s="118">
        <v>0</v>
      </c>
      <c r="C500" s="119">
        <f>NEIU!C76</f>
        <v>7.8700000000000003E-3</v>
      </c>
      <c r="D500" s="120">
        <f t="shared" si="240"/>
        <v>0</v>
      </c>
      <c r="E500" s="118">
        <v>0</v>
      </c>
      <c r="F500" s="119">
        <f>NEIU!D76</f>
        <v>0</v>
      </c>
      <c r="G500" s="120">
        <f t="shared" si="241"/>
        <v>0</v>
      </c>
      <c r="H500" s="118">
        <f t="shared" si="244"/>
        <v>0</v>
      </c>
      <c r="I500" s="119">
        <f t="shared" si="244"/>
        <v>7.8700000000000003E-3</v>
      </c>
      <c r="J500" s="120">
        <f t="shared" si="235"/>
        <v>0</v>
      </c>
    </row>
    <row r="501" spans="1:10" x14ac:dyDescent="0.2">
      <c r="A501" s="135" t="s">
        <v>66</v>
      </c>
      <c r="B501" s="118">
        <v>0</v>
      </c>
      <c r="C501" s="119">
        <f>NEIU!C77</f>
        <v>3057.4202200000004</v>
      </c>
      <c r="D501" s="120">
        <f t="shared" si="240"/>
        <v>0</v>
      </c>
      <c r="E501" s="118">
        <v>18.344849999999997</v>
      </c>
      <c r="F501" s="119">
        <f>NEIU!D77</f>
        <v>13.15255</v>
      </c>
      <c r="G501" s="120">
        <f t="shared" si="241"/>
        <v>-0.28303856395664168</v>
      </c>
      <c r="H501" s="118">
        <f t="shared" si="244"/>
        <v>18.344849999999997</v>
      </c>
      <c r="I501" s="119">
        <f t="shared" si="244"/>
        <v>3070.5727700000002</v>
      </c>
      <c r="J501" s="120">
        <f t="shared" si="235"/>
        <v>166.38064197853896</v>
      </c>
    </row>
    <row r="502" spans="1:10" x14ac:dyDescent="0.2">
      <c r="A502" s="135" t="s">
        <v>67</v>
      </c>
      <c r="B502" s="118">
        <v>0</v>
      </c>
      <c r="C502" s="119">
        <f>NEIU!C78</f>
        <v>1.345</v>
      </c>
      <c r="D502" s="120">
        <f t="shared" si="240"/>
        <v>0</v>
      </c>
      <c r="E502" s="118">
        <v>1013.6554100000001</v>
      </c>
      <c r="F502" s="119">
        <f>NEIU!D78</f>
        <v>1323.9438500000001</v>
      </c>
      <c r="G502" s="120">
        <f t="shared" si="241"/>
        <v>0.30610840423571556</v>
      </c>
      <c r="H502" s="118">
        <f t="shared" si="244"/>
        <v>1013.6554100000001</v>
      </c>
      <c r="I502" s="119">
        <f t="shared" si="244"/>
        <v>1325.2888500000001</v>
      </c>
      <c r="J502" s="120">
        <f t="shared" si="235"/>
        <v>0.30743528513304147</v>
      </c>
    </row>
    <row r="503" spans="1:10" x14ac:dyDescent="0.2">
      <c r="A503" s="135" t="s">
        <v>68</v>
      </c>
      <c r="B503" s="118">
        <v>0</v>
      </c>
      <c r="C503" s="119">
        <f>NEIU!C79</f>
        <v>0</v>
      </c>
      <c r="D503" s="120">
        <f t="shared" si="240"/>
        <v>0</v>
      </c>
      <c r="E503" s="118">
        <v>2120.4778700000002</v>
      </c>
      <c r="F503" s="119">
        <f>NEIU!D79</f>
        <v>1940.7972</v>
      </c>
      <c r="G503" s="120">
        <f t="shared" si="241"/>
        <v>-8.4735932660311222E-2</v>
      </c>
      <c r="H503" s="118">
        <f t="shared" si="244"/>
        <v>2120.4778700000002</v>
      </c>
      <c r="I503" s="119">
        <f t="shared" si="244"/>
        <v>1940.7972</v>
      </c>
      <c r="J503" s="120">
        <f t="shared" si="235"/>
        <v>-8.4735932660311222E-2</v>
      </c>
    </row>
    <row r="504" spans="1:10" ht="16" thickBot="1" x14ac:dyDescent="0.25">
      <c r="A504" s="121" t="s">
        <v>69</v>
      </c>
      <c r="B504" s="122">
        <v>0</v>
      </c>
      <c r="C504" s="123">
        <f>NEIU!C80</f>
        <v>0</v>
      </c>
      <c r="D504" s="124">
        <f t="shared" si="240"/>
        <v>0</v>
      </c>
      <c r="E504" s="122">
        <v>0</v>
      </c>
      <c r="F504" s="123">
        <f>NEIU!D80</f>
        <v>0</v>
      </c>
      <c r="G504" s="124">
        <f t="shared" si="241"/>
        <v>0</v>
      </c>
      <c r="H504" s="122">
        <f t="shared" si="244"/>
        <v>0</v>
      </c>
      <c r="I504" s="123">
        <f t="shared" si="244"/>
        <v>0</v>
      </c>
      <c r="J504" s="124">
        <f t="shared" si="235"/>
        <v>0</v>
      </c>
    </row>
    <row r="505" spans="1:10" s="129" customFormat="1" ht="16" thickTop="1" x14ac:dyDescent="0.2">
      <c r="A505" s="125" t="s">
        <v>70</v>
      </c>
      <c r="B505" s="126">
        <v>0</v>
      </c>
      <c r="C505" s="127">
        <f>SUM(C499:C504)</f>
        <v>3058.7730900000001</v>
      </c>
      <c r="D505" s="128">
        <f t="shared" si="240"/>
        <v>0</v>
      </c>
      <c r="E505" s="126">
        <v>3152.4781300000004</v>
      </c>
      <c r="F505" s="127">
        <f>SUM(F499:F504)</f>
        <v>3277.8936000000003</v>
      </c>
      <c r="G505" s="128">
        <f t="shared" si="241"/>
        <v>3.9783137210851929E-2</v>
      </c>
      <c r="H505" s="126">
        <f t="shared" si="244"/>
        <v>3152.4781300000004</v>
      </c>
      <c r="I505" s="127">
        <f t="shared" si="244"/>
        <v>6336.66669</v>
      </c>
      <c r="J505" s="128">
        <f t="shared" si="235"/>
        <v>1.0100588897661913</v>
      </c>
    </row>
    <row r="506" spans="1:10" s="134" customFormat="1" ht="16" thickBot="1" x14ac:dyDescent="0.25">
      <c r="A506" s="130" t="s">
        <v>17</v>
      </c>
      <c r="B506" s="131">
        <v>0</v>
      </c>
      <c r="C506" s="132">
        <f>C505/C515</f>
        <v>3.4834860050084654E-2</v>
      </c>
      <c r="D506" s="133">
        <f t="shared" si="240"/>
        <v>0</v>
      </c>
      <c r="E506" s="131">
        <v>5.3456675315467904E-2</v>
      </c>
      <c r="F506" s="132">
        <f>F505/F515</f>
        <v>4.8241131255974366E-2</v>
      </c>
      <c r="G506" s="133">
        <f t="shared" si="241"/>
        <v>-9.7565814348061386E-2</v>
      </c>
      <c r="H506" s="131">
        <f>H505/H515</f>
        <v>2.229263829306773E-2</v>
      </c>
      <c r="I506" s="132">
        <f>I505/I515</f>
        <v>4.0683310129681315E-2</v>
      </c>
      <c r="J506" s="133">
        <f t="shared" si="235"/>
        <v>0.8249661432999823</v>
      </c>
    </row>
    <row r="507" spans="1:10" x14ac:dyDescent="0.2">
      <c r="A507" s="135" t="s">
        <v>71</v>
      </c>
      <c r="B507" s="118">
        <v>0</v>
      </c>
      <c r="C507" s="119">
        <f>NEIU!C81</f>
        <v>0</v>
      </c>
      <c r="D507" s="120">
        <f t="shared" si="240"/>
        <v>0</v>
      </c>
      <c r="E507" s="118">
        <v>0</v>
      </c>
      <c r="F507" s="119">
        <f>NEIU!D81</f>
        <v>0</v>
      </c>
      <c r="G507" s="120">
        <f t="shared" si="241"/>
        <v>0</v>
      </c>
      <c r="H507" s="118">
        <f t="shared" ref="H507:I509" si="245">B507+E507</f>
        <v>0</v>
      </c>
      <c r="I507" s="119">
        <f t="shared" si="245"/>
        <v>0</v>
      </c>
      <c r="J507" s="120">
        <f t="shared" si="235"/>
        <v>0</v>
      </c>
    </row>
    <row r="508" spans="1:10" ht="16" thickBot="1" x14ac:dyDescent="0.25">
      <c r="A508" s="121" t="s">
        <v>72</v>
      </c>
      <c r="B508" s="122">
        <v>0</v>
      </c>
      <c r="C508" s="123">
        <f>NEIU!C82</f>
        <v>0</v>
      </c>
      <c r="D508" s="124">
        <f t="shared" si="240"/>
        <v>0</v>
      </c>
      <c r="E508" s="122">
        <v>0</v>
      </c>
      <c r="F508" s="123">
        <f>NEIU!D82</f>
        <v>0</v>
      </c>
      <c r="G508" s="124">
        <f t="shared" si="241"/>
        <v>0</v>
      </c>
      <c r="H508" s="122">
        <f t="shared" si="245"/>
        <v>0</v>
      </c>
      <c r="I508" s="123">
        <f t="shared" si="245"/>
        <v>0</v>
      </c>
      <c r="J508" s="124">
        <f t="shared" si="235"/>
        <v>0</v>
      </c>
    </row>
    <row r="509" spans="1:10" s="129" customFormat="1" ht="16" thickTop="1" x14ac:dyDescent="0.2">
      <c r="A509" s="125" t="s">
        <v>73</v>
      </c>
      <c r="B509" s="126">
        <v>0</v>
      </c>
      <c r="C509" s="127">
        <f>SUM(C507:C508)</f>
        <v>0</v>
      </c>
      <c r="D509" s="128">
        <f t="shared" si="240"/>
        <v>0</v>
      </c>
      <c r="E509" s="126">
        <v>0</v>
      </c>
      <c r="F509" s="127">
        <f>SUM(F507:F508)</f>
        <v>0</v>
      </c>
      <c r="G509" s="128">
        <f t="shared" si="241"/>
        <v>0</v>
      </c>
      <c r="H509" s="126">
        <f t="shared" si="245"/>
        <v>0</v>
      </c>
      <c r="I509" s="127">
        <f t="shared" si="245"/>
        <v>0</v>
      </c>
      <c r="J509" s="128">
        <f t="shared" si="235"/>
        <v>0</v>
      </c>
    </row>
    <row r="510" spans="1:10" s="134" customFormat="1" ht="16" thickBot="1" x14ac:dyDescent="0.25">
      <c r="A510" s="130" t="s">
        <v>17</v>
      </c>
      <c r="B510" s="131">
        <v>0</v>
      </c>
      <c r="C510" s="132">
        <f>C509/C515</f>
        <v>0</v>
      </c>
      <c r="D510" s="133">
        <f t="shared" si="240"/>
        <v>0</v>
      </c>
      <c r="E510" s="131">
        <v>0</v>
      </c>
      <c r="F510" s="132">
        <f>F509/F515</f>
        <v>0</v>
      </c>
      <c r="G510" s="133">
        <f t="shared" si="241"/>
        <v>0</v>
      </c>
      <c r="H510" s="131">
        <f>H509/H515</f>
        <v>0</v>
      </c>
      <c r="I510" s="132">
        <f>I509/I515</f>
        <v>0</v>
      </c>
      <c r="J510" s="133">
        <f t="shared" si="235"/>
        <v>0</v>
      </c>
    </row>
    <row r="511" spans="1:10" s="129" customFormat="1" x14ac:dyDescent="0.2">
      <c r="A511" s="125" t="s">
        <v>74</v>
      </c>
      <c r="B511" s="126">
        <v>1072.5999999999999</v>
      </c>
      <c r="C511" s="127">
        <f>NEIU!C83</f>
        <v>1072.5999999999999</v>
      </c>
      <c r="D511" s="128">
        <f t="shared" ref="D511:D515" si="246">IFERROR((C511-B511)/B511,0)</f>
        <v>0</v>
      </c>
      <c r="E511" s="126">
        <v>2085.1678899999997</v>
      </c>
      <c r="F511" s="127">
        <f>NEIU!D83</f>
        <v>1441.5059199999998</v>
      </c>
      <c r="G511" s="128">
        <f t="shared" ref="G511:G515" si="247">IFERROR((F511-E511)/E511,0)</f>
        <v>-0.3086859207293855</v>
      </c>
      <c r="H511" s="126">
        <f>B511+E511</f>
        <v>3157.7678899999996</v>
      </c>
      <c r="I511" s="127">
        <f>C511+F511</f>
        <v>2514.10592</v>
      </c>
      <c r="J511" s="128">
        <f t="shared" ref="J511:J515" si="248">IFERROR((I511-H511)/H511,0)</f>
        <v>-0.20383447815729094</v>
      </c>
    </row>
    <row r="512" spans="1:10" s="134" customFormat="1" ht="16" thickBot="1" x14ac:dyDescent="0.25">
      <c r="A512" s="130" t="s">
        <v>17</v>
      </c>
      <c r="B512" s="131">
        <v>1.3010542714714338E-2</v>
      </c>
      <c r="C512" s="132">
        <f>C511/C515</f>
        <v>1.2215313065187451E-2</v>
      </c>
      <c r="D512" s="133">
        <f t="shared" si="246"/>
        <v>-6.1121942947661816E-2</v>
      </c>
      <c r="E512" s="131">
        <v>3.5358260478707673E-2</v>
      </c>
      <c r="F512" s="132">
        <f>F511/F515</f>
        <v>2.1214805841466015E-2</v>
      </c>
      <c r="G512" s="133">
        <f t="shared" si="247"/>
        <v>-0.40000425489706087</v>
      </c>
      <c r="H512" s="131">
        <f>H511/H515</f>
        <v>2.2330044644983362E-2</v>
      </c>
      <c r="I512" s="132">
        <f>I511/I515</f>
        <v>1.6141317800988479E-2</v>
      </c>
      <c r="J512" s="133">
        <f t="shared" si="248"/>
        <v>-0.27714798346295444</v>
      </c>
    </row>
    <row r="513" spans="1:14" s="129" customFormat="1" x14ac:dyDescent="0.2">
      <c r="A513" s="125" t="s">
        <v>75</v>
      </c>
      <c r="B513" s="126">
        <v>902.87681000000009</v>
      </c>
      <c r="C513" s="127">
        <f>NEIU!C84</f>
        <v>929.06277</v>
      </c>
      <c r="D513" s="128">
        <f t="shared" si="246"/>
        <v>2.900280493415254E-2</v>
      </c>
      <c r="E513" s="126">
        <v>171.88647</v>
      </c>
      <c r="F513" s="127">
        <f>NEIU!D84</f>
        <v>157.20583999999999</v>
      </c>
      <c r="G513" s="128">
        <f t="shared" si="247"/>
        <v>-8.5408874823015485E-2</v>
      </c>
      <c r="H513" s="126">
        <f>B513+E513</f>
        <v>1074.7632800000001</v>
      </c>
      <c r="I513" s="127">
        <f>C513+F513</f>
        <v>1086.2686100000001</v>
      </c>
      <c r="J513" s="128">
        <f t="shared" si="248"/>
        <v>1.0704989846694388E-2</v>
      </c>
    </row>
    <row r="514" spans="1:14" s="134" customFormat="1" ht="16" thickBot="1" x14ac:dyDescent="0.25">
      <c r="A514" s="130" t="s">
        <v>17</v>
      </c>
      <c r="B514" s="131">
        <v>1.0951815497510743E-2</v>
      </c>
      <c r="C514" s="132">
        <f>C513/C515</f>
        <v>1.0580638255416974E-2</v>
      </c>
      <c r="D514" s="133">
        <f t="shared" si="246"/>
        <v>-3.3891845802016519E-2</v>
      </c>
      <c r="E514" s="131">
        <v>2.9146845240483597E-3</v>
      </c>
      <c r="F514" s="132">
        <f>F513/F515</f>
        <v>2.3136161471640519E-3</v>
      </c>
      <c r="G514" s="133">
        <f t="shared" si="247"/>
        <v>-0.20622073226966331</v>
      </c>
      <c r="H514" s="131">
        <f>H513/H515</f>
        <v>7.6001507587654775E-3</v>
      </c>
      <c r="I514" s="132">
        <f>I513/I515</f>
        <v>6.9741718961657808E-3</v>
      </c>
      <c r="J514" s="133">
        <f t="shared" si="248"/>
        <v>-8.2364005987346611E-2</v>
      </c>
    </row>
    <row r="515" spans="1:14" ht="17" thickBot="1" x14ac:dyDescent="0.25">
      <c r="A515" s="137" t="s">
        <v>76</v>
      </c>
      <c r="B515" s="138">
        <v>82440.834600000017</v>
      </c>
      <c r="C515" s="139">
        <f>C445+C451+C459+C466+C475+C482+C497+C505+C509+C511+C513</f>
        <v>87807.81911000004</v>
      </c>
      <c r="D515" s="140">
        <f t="shared" si="246"/>
        <v>6.5101045325904827E-2</v>
      </c>
      <c r="E515" s="138">
        <v>58972.581279999999</v>
      </c>
      <c r="F515" s="139">
        <f>F445+F451+F459+F466+F475+F482+F497+F505+F509+F511+F513</f>
        <v>67948.108069999987</v>
      </c>
      <c r="G515" s="140">
        <f t="shared" si="247"/>
        <v>0.15219830292631187</v>
      </c>
      <c r="H515" s="138">
        <f>H445+H451+H459+H466+H475+H482+H497+H505+H509+H511+H513</f>
        <v>141413.41588000002</v>
      </c>
      <c r="I515" s="139">
        <f>I445+I451+I459+I466+I475+I482+I497+I505+I509+I511+I513</f>
        <v>155755.92718000003</v>
      </c>
      <c r="J515" s="140">
        <f t="shared" si="248"/>
        <v>0.10142256454769977</v>
      </c>
    </row>
    <row r="517" spans="1:14" s="107" customFormat="1" ht="12" x14ac:dyDescent="0.15">
      <c r="A517" s="146" t="s">
        <v>87</v>
      </c>
      <c r="B517" s="146"/>
      <c r="C517" s="146"/>
      <c r="D517" s="146"/>
      <c r="E517" s="146"/>
      <c r="F517" s="146"/>
      <c r="G517" s="146"/>
      <c r="H517" s="146"/>
      <c r="I517" s="146"/>
      <c r="J517" s="146"/>
      <c r="K517" s="106"/>
      <c r="L517" s="106"/>
      <c r="M517" s="106"/>
      <c r="N517" s="106"/>
    </row>
    <row r="518" spans="1:14" s="107" customFormat="1" ht="12" x14ac:dyDescent="0.15">
      <c r="A518" s="146" t="str">
        <f>A2</f>
        <v>Total Expenditures by Function, Fiscal Years 2021 and 2022</v>
      </c>
      <c r="B518" s="146"/>
      <c r="C518" s="146"/>
      <c r="D518" s="146"/>
      <c r="E518" s="146"/>
      <c r="F518" s="146"/>
      <c r="G518" s="146"/>
      <c r="H518" s="146"/>
      <c r="I518" s="146"/>
      <c r="J518" s="146"/>
      <c r="K518" s="106"/>
      <c r="L518" s="106"/>
      <c r="M518" s="106"/>
      <c r="N518" s="106"/>
    </row>
    <row r="519" spans="1:14" s="107" customFormat="1" ht="13" thickBot="1" x14ac:dyDescent="0.2">
      <c r="A519" s="147" t="s">
        <v>1</v>
      </c>
      <c r="B519" s="147"/>
      <c r="C519" s="147"/>
      <c r="D519" s="147"/>
      <c r="E519" s="147"/>
      <c r="F519" s="147"/>
      <c r="G519" s="147"/>
      <c r="H519" s="147"/>
      <c r="I519" s="147"/>
      <c r="J519" s="147"/>
      <c r="K519" s="108"/>
      <c r="L519" s="108"/>
      <c r="M519" s="108"/>
      <c r="N519" s="108"/>
    </row>
    <row r="520" spans="1:14" ht="29" customHeight="1" x14ac:dyDescent="0.2">
      <c r="A520" s="148" t="s">
        <v>88</v>
      </c>
      <c r="B520" s="150" t="s">
        <v>3</v>
      </c>
      <c r="C520" s="151"/>
      <c r="D520" s="152"/>
      <c r="E520" s="150" t="s">
        <v>4</v>
      </c>
      <c r="F520" s="151"/>
      <c r="G520" s="152"/>
      <c r="H520" s="150" t="s">
        <v>5</v>
      </c>
      <c r="I520" s="151"/>
      <c r="J520" s="152"/>
    </row>
    <row r="521" spans="1:14" ht="33" thickBot="1" x14ac:dyDescent="0.25">
      <c r="A521" s="149"/>
      <c r="B521" s="110" t="str">
        <f>B5</f>
        <v>FY2021</v>
      </c>
      <c r="C521" s="111" t="str">
        <f>C5</f>
        <v>FY2022</v>
      </c>
      <c r="D521" s="112" t="s">
        <v>6</v>
      </c>
      <c r="E521" s="110" t="str">
        <f>E5</f>
        <v>FY2021</v>
      </c>
      <c r="F521" s="111" t="str">
        <f>F5</f>
        <v>FY2022</v>
      </c>
      <c r="G521" s="112" t="s">
        <v>6</v>
      </c>
      <c r="H521" s="110" t="str">
        <f>H5</f>
        <v>FY2021</v>
      </c>
      <c r="I521" s="111" t="str">
        <f>I5</f>
        <v>FY2022</v>
      </c>
      <c r="J521" s="112" t="s">
        <v>6</v>
      </c>
    </row>
    <row r="522" spans="1:14" x14ac:dyDescent="0.2">
      <c r="A522" s="113" t="s">
        <v>7</v>
      </c>
      <c r="B522" s="114">
        <v>83042</v>
      </c>
      <c r="C522" s="115">
        <f>NIU!C13</f>
        <v>93853.1</v>
      </c>
      <c r="D522" s="116">
        <f t="shared" ref="D522:D532" si="249">IFERROR((C522-B522)/B522,0)</f>
        <v>0.13018833843115538</v>
      </c>
      <c r="E522" s="114">
        <v>4631.7</v>
      </c>
      <c r="F522" s="115">
        <f>NIU!D13</f>
        <v>5140</v>
      </c>
      <c r="G522" s="116">
        <f t="shared" ref="G522:G532" si="250">IFERROR((F522-E522)/E522,0)</f>
        <v>0.10974372260725009</v>
      </c>
      <c r="H522" s="114">
        <f t="shared" ref="H522:H531" si="251">B522+E522</f>
        <v>87673.7</v>
      </c>
      <c r="I522" s="115">
        <f t="shared" ref="I522:I531" si="252">C522+F522</f>
        <v>98993.1</v>
      </c>
      <c r="J522" s="116">
        <f>IFERROR((I522-H522)/H522,0)</f>
        <v>0.12910827306250344</v>
      </c>
    </row>
    <row r="523" spans="1:14" x14ac:dyDescent="0.2">
      <c r="A523" s="117" t="s">
        <v>8</v>
      </c>
      <c r="B523" s="118">
        <v>0</v>
      </c>
      <c r="C523" s="119">
        <f>NIU!C14</f>
        <v>0</v>
      </c>
      <c r="D523" s="120">
        <f t="shared" si="249"/>
        <v>0</v>
      </c>
      <c r="E523" s="118">
        <v>0</v>
      </c>
      <c r="F523" s="119">
        <f>NIU!D14</f>
        <v>0</v>
      </c>
      <c r="G523" s="120">
        <f t="shared" si="250"/>
        <v>0</v>
      </c>
      <c r="H523" s="118">
        <f t="shared" si="251"/>
        <v>0</v>
      </c>
      <c r="I523" s="119">
        <f t="shared" si="252"/>
        <v>0</v>
      </c>
      <c r="J523" s="120">
        <f t="shared" ref="J523:J532" si="253">IFERROR((I523-H523)/H523,0)</f>
        <v>0</v>
      </c>
    </row>
    <row r="524" spans="1:14" x14ac:dyDescent="0.2">
      <c r="A524" s="117" t="s">
        <v>9</v>
      </c>
      <c r="B524" s="118">
        <v>0</v>
      </c>
      <c r="C524" s="119">
        <f>NIU!C15</f>
        <v>0</v>
      </c>
      <c r="D524" s="120">
        <f t="shared" si="249"/>
        <v>0</v>
      </c>
      <c r="E524" s="118">
        <v>0</v>
      </c>
      <c r="F524" s="119">
        <f>NIU!D15</f>
        <v>0</v>
      </c>
      <c r="G524" s="120">
        <f t="shared" si="250"/>
        <v>0</v>
      </c>
      <c r="H524" s="118">
        <f t="shared" si="251"/>
        <v>0</v>
      </c>
      <c r="I524" s="119">
        <f t="shared" si="252"/>
        <v>0</v>
      </c>
      <c r="J524" s="120">
        <f t="shared" si="253"/>
        <v>0</v>
      </c>
    </row>
    <row r="525" spans="1:14" x14ac:dyDescent="0.2">
      <c r="A525" s="117" t="s">
        <v>10</v>
      </c>
      <c r="B525" s="118">
        <v>5991.7</v>
      </c>
      <c r="C525" s="119">
        <f>NIU!C16</f>
        <v>6702.6</v>
      </c>
      <c r="D525" s="120">
        <f t="shared" si="249"/>
        <v>0.11864746232288008</v>
      </c>
      <c r="E525" s="118">
        <v>16.2</v>
      </c>
      <c r="F525" s="119">
        <f>NIU!D16</f>
        <v>0</v>
      </c>
      <c r="G525" s="120">
        <f t="shared" si="250"/>
        <v>-1</v>
      </c>
      <c r="H525" s="118">
        <f t="shared" si="251"/>
        <v>6007.9</v>
      </c>
      <c r="I525" s="119">
        <f t="shared" si="252"/>
        <v>6702.6</v>
      </c>
      <c r="J525" s="120">
        <f t="shared" si="253"/>
        <v>0.11563108573711293</v>
      </c>
    </row>
    <row r="526" spans="1:14" x14ac:dyDescent="0.2">
      <c r="A526" s="117" t="s">
        <v>11</v>
      </c>
      <c r="B526" s="118">
        <v>6733.6</v>
      </c>
      <c r="C526" s="119">
        <f>NIU!C17</f>
        <v>7046.1</v>
      </c>
      <c r="D526" s="120">
        <f t="shared" si="249"/>
        <v>4.6409053106807652E-2</v>
      </c>
      <c r="E526" s="118">
        <v>12.5</v>
      </c>
      <c r="F526" s="119">
        <f>NIU!D17</f>
        <v>145.6</v>
      </c>
      <c r="G526" s="120">
        <f t="shared" si="250"/>
        <v>10.648</v>
      </c>
      <c r="H526" s="118">
        <f t="shared" si="251"/>
        <v>6746.1</v>
      </c>
      <c r="I526" s="119">
        <f t="shared" si="252"/>
        <v>7191.7000000000007</v>
      </c>
      <c r="J526" s="120">
        <f t="shared" si="253"/>
        <v>6.6052978758097319E-2</v>
      </c>
    </row>
    <row r="527" spans="1:14" x14ac:dyDescent="0.2">
      <c r="A527" s="117" t="s">
        <v>12</v>
      </c>
      <c r="B527" s="118">
        <v>343.2</v>
      </c>
      <c r="C527" s="119">
        <f>NIU!C19</f>
        <v>454.9</v>
      </c>
      <c r="D527" s="120">
        <f t="shared" si="249"/>
        <v>0.32546620046620045</v>
      </c>
      <c r="E527" s="118">
        <v>6.8999999999999995</v>
      </c>
      <c r="F527" s="119">
        <f>NIU!D19</f>
        <v>2.4</v>
      </c>
      <c r="G527" s="120">
        <f t="shared" si="250"/>
        <v>-0.65217391304347827</v>
      </c>
      <c r="H527" s="118">
        <f t="shared" si="251"/>
        <v>350.09999999999997</v>
      </c>
      <c r="I527" s="119">
        <f t="shared" si="252"/>
        <v>457.29999999999995</v>
      </c>
      <c r="J527" s="120">
        <f t="shared" si="253"/>
        <v>0.30619822907740646</v>
      </c>
    </row>
    <row r="528" spans="1:14" x14ac:dyDescent="0.2">
      <c r="A528" s="117" t="s">
        <v>13</v>
      </c>
      <c r="B528" s="118">
        <v>3135.4</v>
      </c>
      <c r="C528" s="119">
        <f>NIU!C20</f>
        <v>2800.6</v>
      </c>
      <c r="D528" s="120">
        <f t="shared" si="249"/>
        <v>-0.10678063404988204</v>
      </c>
      <c r="E528" s="118">
        <v>0.2</v>
      </c>
      <c r="F528" s="119">
        <f>NIU!D20</f>
        <v>509.7</v>
      </c>
      <c r="G528" s="120">
        <f t="shared" si="250"/>
        <v>2547.5</v>
      </c>
      <c r="H528" s="118">
        <f t="shared" si="251"/>
        <v>3135.6</v>
      </c>
      <c r="I528" s="119">
        <f t="shared" si="252"/>
        <v>3310.2999999999997</v>
      </c>
      <c r="J528" s="120">
        <f t="shared" si="253"/>
        <v>5.5715014670238497E-2</v>
      </c>
    </row>
    <row r="529" spans="1:10" x14ac:dyDescent="0.2">
      <c r="A529" s="117" t="s">
        <v>14</v>
      </c>
      <c r="B529" s="118">
        <v>8274.2999999999993</v>
      </c>
      <c r="C529" s="119">
        <f>NIU!C21</f>
        <v>9255.7999999999993</v>
      </c>
      <c r="D529" s="120">
        <f t="shared" si="249"/>
        <v>0.11862030624947126</v>
      </c>
      <c r="E529" s="118">
        <v>0.8</v>
      </c>
      <c r="F529" s="119">
        <f>NIU!D21</f>
        <v>804.5</v>
      </c>
      <c r="G529" s="120">
        <f t="shared" si="250"/>
        <v>1004.625</v>
      </c>
      <c r="H529" s="118">
        <f t="shared" si="251"/>
        <v>8275.0999999999985</v>
      </c>
      <c r="I529" s="119">
        <f t="shared" si="252"/>
        <v>10060.299999999999</v>
      </c>
      <c r="J529" s="120">
        <f t="shared" si="253"/>
        <v>0.21573153194523342</v>
      </c>
    </row>
    <row r="530" spans="1:10" ht="16" thickBot="1" x14ac:dyDescent="0.25">
      <c r="A530" s="121" t="s">
        <v>15</v>
      </c>
      <c r="B530" s="122">
        <v>2294.6</v>
      </c>
      <c r="C530" s="123">
        <f>NIU!C22</f>
        <v>1974.4</v>
      </c>
      <c r="D530" s="124">
        <f t="shared" si="249"/>
        <v>-0.13954501873964953</v>
      </c>
      <c r="E530" s="122">
        <v>780.2</v>
      </c>
      <c r="F530" s="123">
        <f>NIU!D22</f>
        <v>748</v>
      </c>
      <c r="G530" s="124">
        <f t="shared" si="250"/>
        <v>-4.1271468854140021E-2</v>
      </c>
      <c r="H530" s="122">
        <f t="shared" si="251"/>
        <v>3074.8</v>
      </c>
      <c r="I530" s="123">
        <f t="shared" si="252"/>
        <v>2722.4</v>
      </c>
      <c r="J530" s="124">
        <f t="shared" si="253"/>
        <v>-0.11460908026538313</v>
      </c>
    </row>
    <row r="531" spans="1:10" s="129" customFormat="1" ht="16" thickTop="1" x14ac:dyDescent="0.2">
      <c r="A531" s="125" t="s">
        <v>16</v>
      </c>
      <c r="B531" s="126">
        <v>109814.8</v>
      </c>
      <c r="C531" s="127">
        <f>SUM(C522:C530)</f>
        <v>122087.50000000001</v>
      </c>
      <c r="D531" s="128">
        <f t="shared" si="249"/>
        <v>0.1117581601022814</v>
      </c>
      <c r="E531" s="126">
        <v>5448.4999999999991</v>
      </c>
      <c r="F531" s="127">
        <f>SUM(F522:F530)</f>
        <v>7350.2</v>
      </c>
      <c r="G531" s="128">
        <f t="shared" si="250"/>
        <v>0.34903184362668643</v>
      </c>
      <c r="H531" s="126">
        <f t="shared" si="251"/>
        <v>115263.3</v>
      </c>
      <c r="I531" s="127">
        <f t="shared" si="252"/>
        <v>129437.70000000001</v>
      </c>
      <c r="J531" s="128">
        <f t="shared" si="253"/>
        <v>0.12297409496344464</v>
      </c>
    </row>
    <row r="532" spans="1:10" s="134" customFormat="1" ht="16" thickBot="1" x14ac:dyDescent="0.25">
      <c r="A532" s="130" t="s">
        <v>17</v>
      </c>
      <c r="B532" s="131">
        <v>0.53453361656227305</v>
      </c>
      <c r="C532" s="132">
        <f>C531/C601</f>
        <v>0.48909146265738873</v>
      </c>
      <c r="D532" s="133">
        <f t="shared" si="249"/>
        <v>-8.5012714816955423E-2</v>
      </c>
      <c r="E532" s="131">
        <v>3.2232950434554715E-2</v>
      </c>
      <c r="F532" s="132">
        <f>F531/F601</f>
        <v>4.1859228114056748E-2</v>
      </c>
      <c r="G532" s="133">
        <f t="shared" si="250"/>
        <v>0.29864711575339897</v>
      </c>
      <c r="H532" s="131">
        <f>H531/H601</f>
        <v>0.30779930863300808</v>
      </c>
      <c r="I532" s="132">
        <f>I531/I601</f>
        <v>0.30440580196856037</v>
      </c>
      <c r="J532" s="133">
        <f t="shared" si="253"/>
        <v>-1.1025062660208307E-2</v>
      </c>
    </row>
    <row r="533" spans="1:10" x14ac:dyDescent="0.2">
      <c r="A533" s="135" t="s">
        <v>18</v>
      </c>
      <c r="B533" s="118">
        <v>225.1</v>
      </c>
      <c r="C533" s="119">
        <f>NIU!C24</f>
        <v>224.7</v>
      </c>
      <c r="D533" s="120">
        <f t="shared" ref="D533:D564" si="254">IFERROR((C533-B533)/B533,0)</f>
        <v>-1.7769880053309893E-3</v>
      </c>
      <c r="E533" s="118">
        <v>1907.4</v>
      </c>
      <c r="F533" s="119">
        <f>NIU!D24</f>
        <v>2649.8</v>
      </c>
      <c r="G533" s="120">
        <f t="shared" ref="G533:G564" si="255">IFERROR((F533-E533)/E533,0)</f>
        <v>0.38922092901331656</v>
      </c>
      <c r="H533" s="118">
        <f t="shared" ref="H533:I537" si="256">B533+E533</f>
        <v>2132.5</v>
      </c>
      <c r="I533" s="119">
        <f t="shared" si="256"/>
        <v>2874.5</v>
      </c>
      <c r="J533" s="120">
        <f t="shared" ref="J533:J596" si="257">IFERROR((I533-H533)/H533,0)</f>
        <v>0.34794841735052756</v>
      </c>
    </row>
    <row r="534" spans="1:10" x14ac:dyDescent="0.2">
      <c r="A534" s="135" t="s">
        <v>19</v>
      </c>
      <c r="B534" s="118">
        <v>304.7</v>
      </c>
      <c r="C534" s="119">
        <f>NIU!C25</f>
        <v>378.6</v>
      </c>
      <c r="D534" s="120">
        <f t="shared" si="254"/>
        <v>0.24253363964555313</v>
      </c>
      <c r="E534" s="118">
        <v>9906.7000000000007</v>
      </c>
      <c r="F534" s="119">
        <f>NIU!D25</f>
        <v>10456.299999999999</v>
      </c>
      <c r="G534" s="120">
        <f t="shared" si="255"/>
        <v>5.5477606064582408E-2</v>
      </c>
      <c r="H534" s="118">
        <f t="shared" si="256"/>
        <v>10211.400000000001</v>
      </c>
      <c r="I534" s="119">
        <f t="shared" si="256"/>
        <v>10834.9</v>
      </c>
      <c r="J534" s="120">
        <f t="shared" si="257"/>
        <v>6.1059208335781393E-2</v>
      </c>
    </row>
    <row r="535" spans="1:10" x14ac:dyDescent="0.2">
      <c r="A535" s="135" t="s">
        <v>20</v>
      </c>
      <c r="B535" s="118">
        <v>0</v>
      </c>
      <c r="C535" s="119">
        <f>NIU!C26</f>
        <v>0</v>
      </c>
      <c r="D535" s="120">
        <f t="shared" si="254"/>
        <v>0</v>
      </c>
      <c r="E535" s="118">
        <v>0</v>
      </c>
      <c r="F535" s="119">
        <f>NIU!D26</f>
        <v>0</v>
      </c>
      <c r="G535" s="120">
        <f t="shared" si="255"/>
        <v>0</v>
      </c>
      <c r="H535" s="118">
        <f t="shared" si="256"/>
        <v>0</v>
      </c>
      <c r="I535" s="119">
        <f t="shared" si="256"/>
        <v>0</v>
      </c>
      <c r="J535" s="120">
        <f t="shared" si="257"/>
        <v>0</v>
      </c>
    </row>
    <row r="536" spans="1:10" ht="16" thickBot="1" x14ac:dyDescent="0.25">
      <c r="A536" s="121" t="s">
        <v>21</v>
      </c>
      <c r="B536" s="122">
        <v>2802</v>
      </c>
      <c r="C536" s="123">
        <f>NIU!C27</f>
        <v>3362.6</v>
      </c>
      <c r="D536" s="124">
        <f t="shared" si="254"/>
        <v>0.20007137758743751</v>
      </c>
      <c r="E536" s="122">
        <v>949.2</v>
      </c>
      <c r="F536" s="123">
        <f>NIU!D27</f>
        <v>988.6</v>
      </c>
      <c r="G536" s="124">
        <f t="shared" si="255"/>
        <v>4.1508638853771568E-2</v>
      </c>
      <c r="H536" s="122">
        <f t="shared" si="256"/>
        <v>3751.2</v>
      </c>
      <c r="I536" s="123">
        <f t="shared" si="256"/>
        <v>4351.2</v>
      </c>
      <c r="J536" s="124">
        <f t="shared" si="257"/>
        <v>0.1599488163787588</v>
      </c>
    </row>
    <row r="537" spans="1:10" s="129" customFormat="1" ht="16" thickTop="1" x14ac:dyDescent="0.2">
      <c r="A537" s="125" t="s">
        <v>22</v>
      </c>
      <c r="B537" s="126">
        <v>3331.8</v>
      </c>
      <c r="C537" s="127">
        <f>SUM(C533:C536)</f>
        <v>3965.8999999999996</v>
      </c>
      <c r="D537" s="128">
        <f t="shared" si="254"/>
        <v>0.19031754607119258</v>
      </c>
      <c r="E537" s="126">
        <v>12763.300000000001</v>
      </c>
      <c r="F537" s="127">
        <f>SUM(F533:F536)</f>
        <v>14094.699999999999</v>
      </c>
      <c r="G537" s="128">
        <f t="shared" si="255"/>
        <v>0.1043147148464737</v>
      </c>
      <c r="H537" s="126">
        <f t="shared" si="256"/>
        <v>16095.100000000002</v>
      </c>
      <c r="I537" s="127">
        <f t="shared" si="256"/>
        <v>18060.599999999999</v>
      </c>
      <c r="J537" s="128">
        <f t="shared" si="257"/>
        <v>0.12211791166255544</v>
      </c>
    </row>
    <row r="538" spans="1:10" s="134" customFormat="1" ht="16" thickBot="1" x14ac:dyDescent="0.25">
      <c r="A538" s="130" t="s">
        <v>17</v>
      </c>
      <c r="B538" s="131">
        <v>1.6217842254980033E-2</v>
      </c>
      <c r="C538" s="132">
        <f>C537/C601</f>
        <v>1.5887685731569057E-2</v>
      </c>
      <c r="D538" s="133">
        <f t="shared" si="254"/>
        <v>-2.0357610970694592E-2</v>
      </c>
      <c r="E538" s="131">
        <v>7.5506803024933886E-2</v>
      </c>
      <c r="F538" s="132">
        <f>F537/F601</f>
        <v>8.02690079860678E-2</v>
      </c>
      <c r="G538" s="133">
        <f t="shared" si="255"/>
        <v>6.3069879406248169E-2</v>
      </c>
      <c r="H538" s="131">
        <f>H537/H601</f>
        <v>4.2980381894142619E-2</v>
      </c>
      <c r="I538" s="132">
        <f>I537/I601</f>
        <v>4.2474112465173443E-2</v>
      </c>
      <c r="J538" s="133">
        <f t="shared" si="257"/>
        <v>-1.1779081680011105E-2</v>
      </c>
    </row>
    <row r="539" spans="1:10" x14ac:dyDescent="0.2">
      <c r="A539" s="135" t="s">
        <v>23</v>
      </c>
      <c r="B539" s="118">
        <v>0</v>
      </c>
      <c r="C539" s="119">
        <f>NIU!C29</f>
        <v>0</v>
      </c>
      <c r="D539" s="120">
        <f t="shared" si="254"/>
        <v>0</v>
      </c>
      <c r="E539" s="118">
        <v>0</v>
      </c>
      <c r="F539" s="119">
        <f>NIU!D29</f>
        <v>0</v>
      </c>
      <c r="G539" s="120">
        <f t="shared" si="255"/>
        <v>0</v>
      </c>
      <c r="H539" s="118">
        <f t="shared" ref="H539:I545" si="258">B539+E539</f>
        <v>0</v>
      </c>
      <c r="I539" s="119">
        <f t="shared" si="258"/>
        <v>0</v>
      </c>
      <c r="J539" s="120">
        <f t="shared" si="257"/>
        <v>0</v>
      </c>
    </row>
    <row r="540" spans="1:10" x14ac:dyDescent="0.2">
      <c r="A540" s="135" t="s">
        <v>24</v>
      </c>
      <c r="B540" s="118">
        <v>716.3</v>
      </c>
      <c r="C540" s="119">
        <f>NIU!C30</f>
        <v>729.1</v>
      </c>
      <c r="D540" s="120">
        <f t="shared" si="254"/>
        <v>1.7869607706268421E-2</v>
      </c>
      <c r="E540" s="118">
        <v>3138.5</v>
      </c>
      <c r="F540" s="119">
        <f>NIU!D30</f>
        <v>4779.1000000000004</v>
      </c>
      <c r="G540" s="120">
        <f t="shared" si="255"/>
        <v>0.52273379002708309</v>
      </c>
      <c r="H540" s="118">
        <f t="shared" si="258"/>
        <v>3854.8</v>
      </c>
      <c r="I540" s="119">
        <f t="shared" si="258"/>
        <v>5508.2000000000007</v>
      </c>
      <c r="J540" s="120">
        <f t="shared" si="257"/>
        <v>0.42891978831586608</v>
      </c>
    </row>
    <row r="541" spans="1:10" x14ac:dyDescent="0.2">
      <c r="A541" s="135" t="s">
        <v>25</v>
      </c>
      <c r="B541" s="118">
        <v>621.29999999999995</v>
      </c>
      <c r="C541" s="119">
        <f>NIU!C31</f>
        <v>524.4</v>
      </c>
      <c r="D541" s="120">
        <f t="shared" si="254"/>
        <v>-0.15596330275229356</v>
      </c>
      <c r="E541" s="118">
        <v>12324.3</v>
      </c>
      <c r="F541" s="119">
        <f>NIU!D31</f>
        <v>14719.3</v>
      </c>
      <c r="G541" s="120">
        <f t="shared" si="255"/>
        <v>0.19433152389993752</v>
      </c>
      <c r="H541" s="118">
        <f t="shared" si="258"/>
        <v>12945.599999999999</v>
      </c>
      <c r="I541" s="119">
        <f t="shared" si="258"/>
        <v>15243.699999999999</v>
      </c>
      <c r="J541" s="120">
        <f t="shared" si="257"/>
        <v>0.17751977505870725</v>
      </c>
    </row>
    <row r="542" spans="1:10" x14ac:dyDescent="0.2">
      <c r="A542" s="135" t="s">
        <v>26</v>
      </c>
      <c r="B542" s="118">
        <v>410.4</v>
      </c>
      <c r="C542" s="119">
        <f>NIU!C32</f>
        <v>429.5</v>
      </c>
      <c r="D542" s="120">
        <f t="shared" si="254"/>
        <v>4.6539961013645284E-2</v>
      </c>
      <c r="E542" s="118">
        <v>779.8</v>
      </c>
      <c r="F542" s="119">
        <f>NIU!D32</f>
        <v>565.9</v>
      </c>
      <c r="G542" s="120">
        <f t="shared" si="255"/>
        <v>-0.2743011028468838</v>
      </c>
      <c r="H542" s="118">
        <f t="shared" si="258"/>
        <v>1190.1999999999998</v>
      </c>
      <c r="I542" s="119">
        <f t="shared" si="258"/>
        <v>995.4</v>
      </c>
      <c r="J542" s="120">
        <f t="shared" si="257"/>
        <v>-0.16366997143337245</v>
      </c>
    </row>
    <row r="543" spans="1:10" x14ac:dyDescent="0.2">
      <c r="A543" s="135" t="s">
        <v>27</v>
      </c>
      <c r="B543" s="118">
        <v>0</v>
      </c>
      <c r="C543" s="119">
        <f>NIU!C33</f>
        <v>0</v>
      </c>
      <c r="D543" s="120">
        <f t="shared" si="254"/>
        <v>0</v>
      </c>
      <c r="E543" s="118">
        <v>0</v>
      </c>
      <c r="F543" s="119">
        <f>NIU!D33</f>
        <v>0</v>
      </c>
      <c r="G543" s="120">
        <f t="shared" si="255"/>
        <v>0</v>
      </c>
      <c r="H543" s="118">
        <f t="shared" si="258"/>
        <v>0</v>
      </c>
      <c r="I543" s="119">
        <f t="shared" si="258"/>
        <v>0</v>
      </c>
      <c r="J543" s="120">
        <f t="shared" si="257"/>
        <v>0</v>
      </c>
    </row>
    <row r="544" spans="1:10" ht="16" thickBot="1" x14ac:dyDescent="0.25">
      <c r="A544" s="121" t="s">
        <v>28</v>
      </c>
      <c r="B544" s="122">
        <v>300.5</v>
      </c>
      <c r="C544" s="123">
        <f>NIU!C34</f>
        <v>288.89999999999998</v>
      </c>
      <c r="D544" s="124">
        <f t="shared" si="254"/>
        <v>-3.860232945091522E-2</v>
      </c>
      <c r="E544" s="122">
        <v>1238.0999999999999</v>
      </c>
      <c r="F544" s="123">
        <f>NIU!D34</f>
        <v>1990</v>
      </c>
      <c r="G544" s="124">
        <f t="shared" si="255"/>
        <v>0.60730151037880631</v>
      </c>
      <c r="H544" s="122">
        <f t="shared" si="258"/>
        <v>1538.6</v>
      </c>
      <c r="I544" s="123">
        <f t="shared" si="258"/>
        <v>2278.9</v>
      </c>
      <c r="J544" s="124">
        <f t="shared" si="257"/>
        <v>0.48115169634732891</v>
      </c>
    </row>
    <row r="545" spans="1:10" s="129" customFormat="1" ht="16" thickTop="1" x14ac:dyDescent="0.2">
      <c r="A545" s="125" t="s">
        <v>29</v>
      </c>
      <c r="B545" s="126">
        <v>2048.5</v>
      </c>
      <c r="C545" s="127">
        <f>SUM(C539:C544)</f>
        <v>1971.9</v>
      </c>
      <c r="D545" s="128">
        <f t="shared" si="254"/>
        <v>-3.7393214547229638E-2</v>
      </c>
      <c r="E545" s="126">
        <v>17480.699999999997</v>
      </c>
      <c r="F545" s="127">
        <f>SUM(F539:F544)</f>
        <v>22054.300000000003</v>
      </c>
      <c r="G545" s="128">
        <f t="shared" si="255"/>
        <v>0.26163711979497428</v>
      </c>
      <c r="H545" s="126">
        <f t="shared" si="258"/>
        <v>19529.199999999997</v>
      </c>
      <c r="I545" s="127">
        <f t="shared" si="258"/>
        <v>24026.200000000004</v>
      </c>
      <c r="J545" s="128">
        <f t="shared" si="257"/>
        <v>0.23027056919894354</v>
      </c>
    </row>
    <row r="546" spans="1:10" s="134" customFormat="1" ht="16" thickBot="1" x14ac:dyDescent="0.25">
      <c r="A546" s="130" t="s">
        <v>17</v>
      </c>
      <c r="B546" s="131">
        <v>9.9712617381975486E-3</v>
      </c>
      <c r="C546" s="132">
        <f>C545/C601</f>
        <v>7.8995757568473823E-3</v>
      </c>
      <c r="D546" s="133">
        <f t="shared" si="254"/>
        <v>-0.20776568058724471</v>
      </c>
      <c r="E546" s="131">
        <v>0.10341461625425726</v>
      </c>
      <c r="F546" s="132">
        <f>F545/F601</f>
        <v>0.12559875576118226</v>
      </c>
      <c r="G546" s="133">
        <f t="shared" si="255"/>
        <v>0.21451648045942207</v>
      </c>
      <c r="H546" s="131">
        <f>H545/H601</f>
        <v>5.2150808263825003E-2</v>
      </c>
      <c r="I546" s="132">
        <f>I545/I601</f>
        <v>5.650374411208655E-2</v>
      </c>
      <c r="J546" s="133">
        <f t="shared" si="257"/>
        <v>8.3468233631980152E-2</v>
      </c>
    </row>
    <row r="547" spans="1:10" x14ac:dyDescent="0.2">
      <c r="A547" s="135" t="s">
        <v>30</v>
      </c>
      <c r="B547" s="118">
        <v>11868.9</v>
      </c>
      <c r="C547" s="119">
        <f>NIU!C36</f>
        <v>13747</v>
      </c>
      <c r="D547" s="120">
        <f t="shared" si="254"/>
        <v>0.15823707335978907</v>
      </c>
      <c r="E547" s="118">
        <v>327.5</v>
      </c>
      <c r="F547" s="119">
        <f>NIU!D36</f>
        <v>634.1</v>
      </c>
      <c r="G547" s="120">
        <f t="shared" si="255"/>
        <v>0.93618320610687034</v>
      </c>
      <c r="H547" s="118">
        <f t="shared" ref="H547:I552" si="259">B547+E547</f>
        <v>12196.4</v>
      </c>
      <c r="I547" s="119">
        <f t="shared" si="259"/>
        <v>14381.1</v>
      </c>
      <c r="J547" s="120">
        <f t="shared" si="257"/>
        <v>0.17912662752943498</v>
      </c>
    </row>
    <row r="548" spans="1:10" x14ac:dyDescent="0.2">
      <c r="A548" s="135" t="s">
        <v>31</v>
      </c>
      <c r="B548" s="118">
        <v>7094.3</v>
      </c>
      <c r="C548" s="119">
        <f>NIU!C37</f>
        <v>7944.2</v>
      </c>
      <c r="D548" s="120">
        <f t="shared" si="254"/>
        <v>0.11980040314054941</v>
      </c>
      <c r="E548" s="118">
        <v>129.4</v>
      </c>
      <c r="F548" s="119">
        <f>NIU!D37</f>
        <v>146.4</v>
      </c>
      <c r="G548" s="120">
        <f t="shared" si="255"/>
        <v>0.13137557959814528</v>
      </c>
      <c r="H548" s="118">
        <f t="shared" si="259"/>
        <v>7223.7</v>
      </c>
      <c r="I548" s="119">
        <f t="shared" si="259"/>
        <v>8090.5999999999995</v>
      </c>
      <c r="J548" s="120">
        <f t="shared" si="257"/>
        <v>0.12000775225992215</v>
      </c>
    </row>
    <row r="549" spans="1:10" x14ac:dyDescent="0.2">
      <c r="A549" s="135" t="s">
        <v>32</v>
      </c>
      <c r="B549" s="118">
        <v>276.7</v>
      </c>
      <c r="C549" s="119">
        <f>NIU!C39</f>
        <v>250.8</v>
      </c>
      <c r="D549" s="120">
        <f t="shared" si="254"/>
        <v>-9.3603180339718026E-2</v>
      </c>
      <c r="E549" s="118">
        <v>21.3</v>
      </c>
      <c r="F549" s="119">
        <f>NIU!D39</f>
        <v>45.8</v>
      </c>
      <c r="G549" s="120">
        <f t="shared" si="255"/>
        <v>1.1502347417840373</v>
      </c>
      <c r="H549" s="118">
        <f t="shared" si="259"/>
        <v>298</v>
      </c>
      <c r="I549" s="119">
        <f t="shared" si="259"/>
        <v>296.60000000000002</v>
      </c>
      <c r="J549" s="120">
        <f t="shared" si="257"/>
        <v>-4.6979865771811314E-3</v>
      </c>
    </row>
    <row r="550" spans="1:10" x14ac:dyDescent="0.2">
      <c r="A550" s="135" t="s">
        <v>33</v>
      </c>
      <c r="B550" s="118">
        <v>0</v>
      </c>
      <c r="C550" s="119">
        <f>NIU!C40</f>
        <v>0</v>
      </c>
      <c r="D550" s="120">
        <f t="shared" si="254"/>
        <v>0</v>
      </c>
      <c r="E550" s="118">
        <v>0</v>
      </c>
      <c r="F550" s="119">
        <f>NIU!D40</f>
        <v>0</v>
      </c>
      <c r="G550" s="120">
        <f t="shared" si="255"/>
        <v>0</v>
      </c>
      <c r="H550" s="118">
        <f t="shared" si="259"/>
        <v>0</v>
      </c>
      <c r="I550" s="119">
        <f t="shared" si="259"/>
        <v>0</v>
      </c>
      <c r="J550" s="120">
        <f t="shared" si="257"/>
        <v>0</v>
      </c>
    </row>
    <row r="551" spans="1:10" ht="16" thickBot="1" x14ac:dyDescent="0.25">
      <c r="A551" s="121" t="s">
        <v>34</v>
      </c>
      <c r="B551" s="122">
        <v>880.5</v>
      </c>
      <c r="C551" s="123">
        <f>NIU!C41</f>
        <v>662.5</v>
      </c>
      <c r="D551" s="124">
        <f t="shared" si="254"/>
        <v>-0.24758659852356615</v>
      </c>
      <c r="E551" s="122">
        <v>3433.2</v>
      </c>
      <c r="F551" s="123">
        <f>NIU!D41</f>
        <v>1785.6</v>
      </c>
      <c r="G551" s="124">
        <f t="shared" si="255"/>
        <v>-0.47990213212163579</v>
      </c>
      <c r="H551" s="122">
        <f t="shared" si="259"/>
        <v>4313.7</v>
      </c>
      <c r="I551" s="123">
        <f t="shared" si="259"/>
        <v>2448.1</v>
      </c>
      <c r="J551" s="124">
        <f t="shared" si="257"/>
        <v>-0.43248255557873749</v>
      </c>
    </row>
    <row r="552" spans="1:10" s="129" customFormat="1" ht="16" thickTop="1" x14ac:dyDescent="0.2">
      <c r="A552" s="125" t="s">
        <v>35</v>
      </c>
      <c r="B552" s="126">
        <v>20120.400000000001</v>
      </c>
      <c r="C552" s="127">
        <f>SUM(C547:C551)</f>
        <v>22604.5</v>
      </c>
      <c r="D552" s="128">
        <f t="shared" si="254"/>
        <v>0.1234617602035744</v>
      </c>
      <c r="E552" s="126">
        <v>3911.3999999999996</v>
      </c>
      <c r="F552" s="127">
        <f>SUM(F547:F551)</f>
        <v>2611.8999999999996</v>
      </c>
      <c r="G552" s="128">
        <f t="shared" si="255"/>
        <v>-0.33223398271718568</v>
      </c>
      <c r="H552" s="126">
        <f t="shared" si="259"/>
        <v>24031.800000000003</v>
      </c>
      <c r="I552" s="127">
        <f t="shared" si="259"/>
        <v>25216.400000000001</v>
      </c>
      <c r="J552" s="128">
        <f t="shared" si="257"/>
        <v>4.9293020081724981E-2</v>
      </c>
    </row>
    <row r="553" spans="1:10" s="134" customFormat="1" ht="16" thickBot="1" x14ac:dyDescent="0.25">
      <c r="A553" s="130" t="s">
        <v>17</v>
      </c>
      <c r="B553" s="131">
        <v>9.7937893423104702E-2</v>
      </c>
      <c r="C553" s="132">
        <f>C552/C601</f>
        <v>9.0555281807219751E-2</v>
      </c>
      <c r="D553" s="133">
        <f t="shared" si="254"/>
        <v>-7.5380543299936917E-2</v>
      </c>
      <c r="E553" s="131">
        <v>2.3139572786953718E-2</v>
      </c>
      <c r="F553" s="132">
        <f>F552/F601</f>
        <v>1.487471332903932E-2</v>
      </c>
      <c r="G553" s="133">
        <f t="shared" si="255"/>
        <v>-0.35717424578271362</v>
      </c>
      <c r="H553" s="131">
        <f>H552/H601</f>
        <v>6.4174558816264368E-2</v>
      </c>
      <c r="I553" s="132">
        <f>I552/I601</f>
        <v>5.9302803315880961E-2</v>
      </c>
      <c r="J553" s="133">
        <f t="shared" si="257"/>
        <v>-7.5914125320776044E-2</v>
      </c>
    </row>
    <row r="554" spans="1:10" x14ac:dyDescent="0.2">
      <c r="A554" s="135" t="s">
        <v>36</v>
      </c>
      <c r="B554" s="118">
        <v>1554.7</v>
      </c>
      <c r="C554" s="119">
        <f>NIU!C43</f>
        <v>1241.8</v>
      </c>
      <c r="D554" s="120">
        <f t="shared" si="254"/>
        <v>-0.2012606933813598</v>
      </c>
      <c r="E554" s="118">
        <v>3326.6</v>
      </c>
      <c r="F554" s="119">
        <f>NIU!D43</f>
        <v>4039.5</v>
      </c>
      <c r="G554" s="120">
        <f t="shared" si="255"/>
        <v>0.2143028918415199</v>
      </c>
      <c r="H554" s="118">
        <f t="shared" ref="H554:I561" si="260">B554+E554</f>
        <v>4881.3</v>
      </c>
      <c r="I554" s="119">
        <f t="shared" si="260"/>
        <v>5281.3</v>
      </c>
      <c r="J554" s="120">
        <f t="shared" si="257"/>
        <v>8.1945383401962585E-2</v>
      </c>
    </row>
    <row r="555" spans="1:10" x14ac:dyDescent="0.2">
      <c r="A555" s="135" t="s">
        <v>37</v>
      </c>
      <c r="B555" s="118">
        <v>0</v>
      </c>
      <c r="C555" s="119">
        <f>NIU!C44</f>
        <v>0</v>
      </c>
      <c r="D555" s="120">
        <f t="shared" si="254"/>
        <v>0</v>
      </c>
      <c r="E555" s="118">
        <v>2843.2</v>
      </c>
      <c r="F555" s="119">
        <f>NIU!D44</f>
        <v>2566.6999999999998</v>
      </c>
      <c r="G555" s="120">
        <f t="shared" si="255"/>
        <v>-9.7249577940348914E-2</v>
      </c>
      <c r="H555" s="118">
        <f t="shared" si="260"/>
        <v>2843.2</v>
      </c>
      <c r="I555" s="119">
        <f t="shared" si="260"/>
        <v>2566.6999999999998</v>
      </c>
      <c r="J555" s="120">
        <f t="shared" si="257"/>
        <v>-9.7249577940348914E-2</v>
      </c>
    </row>
    <row r="556" spans="1:10" x14ac:dyDescent="0.2">
      <c r="A556" s="135" t="s">
        <v>38</v>
      </c>
      <c r="B556" s="118">
        <v>2567.1999999999998</v>
      </c>
      <c r="C556" s="119">
        <f>NIU!C45</f>
        <v>2718.6</v>
      </c>
      <c r="D556" s="120">
        <f t="shared" si="254"/>
        <v>5.8974758491742017E-2</v>
      </c>
      <c r="E556" s="118">
        <v>326.39999999999998</v>
      </c>
      <c r="F556" s="119">
        <f>NIU!D45</f>
        <v>554.20000000000005</v>
      </c>
      <c r="G556" s="120">
        <f t="shared" si="255"/>
        <v>0.69791666666666696</v>
      </c>
      <c r="H556" s="118">
        <f t="shared" si="260"/>
        <v>2893.6</v>
      </c>
      <c r="I556" s="119">
        <f t="shared" si="260"/>
        <v>3272.8</v>
      </c>
      <c r="J556" s="120">
        <f t="shared" si="257"/>
        <v>0.13104782969311593</v>
      </c>
    </row>
    <row r="557" spans="1:10" x14ac:dyDescent="0.2">
      <c r="A557" s="135" t="s">
        <v>39</v>
      </c>
      <c r="B557" s="118">
        <v>1111</v>
      </c>
      <c r="C557" s="119">
        <f>NIU!C46</f>
        <v>1214.5</v>
      </c>
      <c r="D557" s="120">
        <f t="shared" si="254"/>
        <v>9.3159315931593156E-2</v>
      </c>
      <c r="E557" s="118">
        <v>59.8</v>
      </c>
      <c r="F557" s="119">
        <f>NIU!D46</f>
        <v>92.1</v>
      </c>
      <c r="G557" s="120">
        <f t="shared" si="255"/>
        <v>0.54013377926421402</v>
      </c>
      <c r="H557" s="118">
        <f t="shared" si="260"/>
        <v>1170.8</v>
      </c>
      <c r="I557" s="119">
        <f t="shared" si="260"/>
        <v>1306.5999999999999</v>
      </c>
      <c r="J557" s="120">
        <f t="shared" si="257"/>
        <v>0.11598906730440721</v>
      </c>
    </row>
    <row r="558" spans="1:10" x14ac:dyDescent="0.2">
      <c r="A558" s="135" t="s">
        <v>40</v>
      </c>
      <c r="B558" s="118">
        <v>6520.1</v>
      </c>
      <c r="C558" s="119">
        <f>NIU!C47</f>
        <v>27813.200000000001</v>
      </c>
      <c r="D558" s="120">
        <f t="shared" si="254"/>
        <v>3.2657627950491555</v>
      </c>
      <c r="E558" s="118">
        <v>53243.6</v>
      </c>
      <c r="F558" s="119">
        <f>NIU!D47</f>
        <v>46550.6</v>
      </c>
      <c r="G558" s="120">
        <f t="shared" si="255"/>
        <v>-0.12570524908157976</v>
      </c>
      <c r="H558" s="118">
        <f t="shared" si="260"/>
        <v>59763.7</v>
      </c>
      <c r="I558" s="119">
        <f t="shared" si="260"/>
        <v>74363.8</v>
      </c>
      <c r="J558" s="120">
        <f t="shared" si="257"/>
        <v>0.24429712350473626</v>
      </c>
    </row>
    <row r="559" spans="1:10" x14ac:dyDescent="0.2">
      <c r="A559" s="135" t="s">
        <v>41</v>
      </c>
      <c r="B559" s="118">
        <v>213.4</v>
      </c>
      <c r="C559" s="119">
        <f>NIU!C48</f>
        <v>233.6</v>
      </c>
      <c r="D559" s="120">
        <f t="shared" si="254"/>
        <v>9.465791940018739E-2</v>
      </c>
      <c r="E559" s="118">
        <v>12649.9</v>
      </c>
      <c r="F559" s="119">
        <f>NIU!D48</f>
        <v>14214.3</v>
      </c>
      <c r="G559" s="120">
        <f t="shared" si="255"/>
        <v>0.12366896180997476</v>
      </c>
      <c r="H559" s="118">
        <f t="shared" si="260"/>
        <v>12863.3</v>
      </c>
      <c r="I559" s="119">
        <f t="shared" si="260"/>
        <v>14447.9</v>
      </c>
      <c r="J559" s="120">
        <f t="shared" si="257"/>
        <v>0.12318767345859931</v>
      </c>
    </row>
    <row r="560" spans="1:10" ht="16" thickBot="1" x14ac:dyDescent="0.25">
      <c r="A560" s="121" t="s">
        <v>42</v>
      </c>
      <c r="B560" s="122">
        <v>930.2</v>
      </c>
      <c r="C560" s="123">
        <f>NIU!C49</f>
        <v>1051.8</v>
      </c>
      <c r="D560" s="124">
        <f t="shared" si="254"/>
        <v>0.13072457536013751</v>
      </c>
      <c r="E560" s="122">
        <v>2275.5000000000005</v>
      </c>
      <c r="F560" s="123">
        <f>NIU!D49</f>
        <v>3225.9</v>
      </c>
      <c r="G560" s="124">
        <f t="shared" si="255"/>
        <v>0.41766644693473937</v>
      </c>
      <c r="H560" s="122">
        <f t="shared" si="260"/>
        <v>3205.7000000000007</v>
      </c>
      <c r="I560" s="123">
        <f t="shared" si="260"/>
        <v>4277.7</v>
      </c>
      <c r="J560" s="124">
        <f t="shared" si="257"/>
        <v>0.33440434226533949</v>
      </c>
    </row>
    <row r="561" spans="1:10" s="129" customFormat="1" ht="16" thickTop="1" x14ac:dyDescent="0.2">
      <c r="A561" s="125" t="s">
        <v>43</v>
      </c>
      <c r="B561" s="126">
        <v>12896.6</v>
      </c>
      <c r="C561" s="127">
        <f>SUM(C554:C560)</f>
        <v>34273.5</v>
      </c>
      <c r="D561" s="128">
        <f t="shared" si="254"/>
        <v>1.6575609075260147</v>
      </c>
      <c r="E561" s="126">
        <v>74725</v>
      </c>
      <c r="F561" s="127">
        <f>SUM(F554:F560)</f>
        <v>71243.299999999988</v>
      </c>
      <c r="G561" s="128">
        <f t="shared" si="255"/>
        <v>-4.6593509534961684E-2</v>
      </c>
      <c r="H561" s="126">
        <f t="shared" si="260"/>
        <v>87621.6</v>
      </c>
      <c r="I561" s="127">
        <f t="shared" si="260"/>
        <v>105516.79999999999</v>
      </c>
      <c r="J561" s="128">
        <f t="shared" si="257"/>
        <v>0.2042327462634782</v>
      </c>
    </row>
    <row r="562" spans="1:10" s="134" customFormat="1" ht="16" thickBot="1" x14ac:dyDescent="0.25">
      <c r="A562" s="130" t="s">
        <v>17</v>
      </c>
      <c r="B562" s="131">
        <v>6.2775384004314622E-2</v>
      </c>
      <c r="C562" s="132">
        <f>C561/C601</f>
        <v>0.1373021500594902</v>
      </c>
      <c r="D562" s="133">
        <f t="shared" si="254"/>
        <v>1.1871972945645903</v>
      </c>
      <c r="E562" s="131">
        <v>0.44206794920108317</v>
      </c>
      <c r="F562" s="132">
        <f>F561/F601</f>
        <v>0.40572903408045746</v>
      </c>
      <c r="G562" s="133">
        <f t="shared" si="255"/>
        <v>-8.2202103061980281E-2</v>
      </c>
      <c r="H562" s="131">
        <f>H561/H601</f>
        <v>0.23398486683374484</v>
      </c>
      <c r="I562" s="132">
        <f>I561/I601</f>
        <v>0.24814969769361001</v>
      </c>
      <c r="J562" s="133">
        <f t="shared" si="257"/>
        <v>6.0537380265407593E-2</v>
      </c>
    </row>
    <row r="563" spans="1:10" x14ac:dyDescent="0.2">
      <c r="A563" s="135" t="s">
        <v>44</v>
      </c>
      <c r="B563" s="118">
        <v>4459.8999999999996</v>
      </c>
      <c r="C563" s="119">
        <f>NIU!C51</f>
        <v>7550</v>
      </c>
      <c r="D563" s="120">
        <f t="shared" si="254"/>
        <v>0.69286306867867009</v>
      </c>
      <c r="E563" s="118">
        <v>959.5</v>
      </c>
      <c r="F563" s="119">
        <f>NIU!D51</f>
        <v>1215</v>
      </c>
      <c r="G563" s="120">
        <f t="shared" si="255"/>
        <v>0.26628452318916102</v>
      </c>
      <c r="H563" s="118">
        <f t="shared" ref="H563:I568" si="261">B563+E563</f>
        <v>5419.4</v>
      </c>
      <c r="I563" s="119">
        <f t="shared" si="261"/>
        <v>8765</v>
      </c>
      <c r="J563" s="120">
        <f t="shared" si="257"/>
        <v>0.61733771266191839</v>
      </c>
    </row>
    <row r="564" spans="1:10" x14ac:dyDescent="0.2">
      <c r="A564" s="135" t="s">
        <v>45</v>
      </c>
      <c r="B564" s="118">
        <v>2676</v>
      </c>
      <c r="C564" s="119">
        <f>NIU!C52</f>
        <v>2304.1999999999998</v>
      </c>
      <c r="D564" s="120">
        <f t="shared" si="254"/>
        <v>-0.13893871449925269</v>
      </c>
      <c r="E564" s="118">
        <v>1838.5</v>
      </c>
      <c r="F564" s="119">
        <f>NIU!D52</f>
        <v>4780.6000000000004</v>
      </c>
      <c r="G564" s="120">
        <f t="shared" si="255"/>
        <v>1.6002719608376397</v>
      </c>
      <c r="H564" s="118">
        <f t="shared" si="261"/>
        <v>4514.5</v>
      </c>
      <c r="I564" s="119">
        <f t="shared" si="261"/>
        <v>7084.8</v>
      </c>
      <c r="J564" s="120">
        <f t="shared" si="257"/>
        <v>0.56934322737844723</v>
      </c>
    </row>
    <row r="565" spans="1:10" x14ac:dyDescent="0.2">
      <c r="A565" s="135" t="s">
        <v>46</v>
      </c>
      <c r="B565" s="118">
        <v>14093.8</v>
      </c>
      <c r="C565" s="119">
        <f>NIU!C53</f>
        <v>14997.3</v>
      </c>
      <c r="D565" s="120">
        <f t="shared" ref="D565:D596" si="262">IFERROR((C565-B565)/B565,0)</f>
        <v>6.4106202727440442E-2</v>
      </c>
      <c r="E565" s="118">
        <v>1676.7</v>
      </c>
      <c r="F565" s="119">
        <f>NIU!D53</f>
        <v>1807.3999999999999</v>
      </c>
      <c r="G565" s="120">
        <f t="shared" ref="G565:G596" si="263">IFERROR((F565-E565)/E565,0)</f>
        <v>7.7950736565873327E-2</v>
      </c>
      <c r="H565" s="118">
        <f t="shared" si="261"/>
        <v>15770.5</v>
      </c>
      <c r="I565" s="119">
        <f t="shared" si="261"/>
        <v>16804.7</v>
      </c>
      <c r="J565" s="120">
        <f t="shared" si="257"/>
        <v>6.5578136393900047E-2</v>
      </c>
    </row>
    <row r="566" spans="1:10" x14ac:dyDescent="0.2">
      <c r="A566" s="135" t="s">
        <v>47</v>
      </c>
      <c r="B566" s="118">
        <v>0</v>
      </c>
      <c r="C566" s="119">
        <f>NIU!C54</f>
        <v>0</v>
      </c>
      <c r="D566" s="120">
        <f t="shared" si="262"/>
        <v>0</v>
      </c>
      <c r="E566" s="118">
        <v>0</v>
      </c>
      <c r="F566" s="119">
        <f>NIU!D54</f>
        <v>0</v>
      </c>
      <c r="G566" s="120">
        <f t="shared" si="263"/>
        <v>0</v>
      </c>
      <c r="H566" s="118">
        <f t="shared" si="261"/>
        <v>0</v>
      </c>
      <c r="I566" s="119">
        <f t="shared" si="261"/>
        <v>0</v>
      </c>
      <c r="J566" s="120">
        <f t="shared" si="257"/>
        <v>0</v>
      </c>
    </row>
    <row r="567" spans="1:10" ht="16" thickBot="1" x14ac:dyDescent="0.25">
      <c r="A567" s="121" t="s">
        <v>48</v>
      </c>
      <c r="B567" s="122">
        <v>7734</v>
      </c>
      <c r="C567" s="123">
        <f>NIU!C55</f>
        <v>8164.2</v>
      </c>
      <c r="D567" s="124">
        <f t="shared" si="262"/>
        <v>5.5624515128006181E-2</v>
      </c>
      <c r="E567" s="122">
        <v>618.4</v>
      </c>
      <c r="F567" s="123">
        <f>NIU!D55</f>
        <v>526</v>
      </c>
      <c r="G567" s="124">
        <f t="shared" si="263"/>
        <v>-0.14941785252263903</v>
      </c>
      <c r="H567" s="122">
        <f t="shared" si="261"/>
        <v>8352.4</v>
      </c>
      <c r="I567" s="123">
        <f t="shared" si="261"/>
        <v>8690.2000000000007</v>
      </c>
      <c r="J567" s="124">
        <f t="shared" si="257"/>
        <v>4.0443465351276416E-2</v>
      </c>
    </row>
    <row r="568" spans="1:10" s="129" customFormat="1" ht="16" thickTop="1" x14ac:dyDescent="0.2">
      <c r="A568" s="125" t="s">
        <v>49</v>
      </c>
      <c r="B568" s="126">
        <v>28963.699999999997</v>
      </c>
      <c r="C568" s="127">
        <f>SUM(C563:C567)</f>
        <v>33015.699999999997</v>
      </c>
      <c r="D568" s="128">
        <f t="shared" si="262"/>
        <v>0.13989925320314739</v>
      </c>
      <c r="E568" s="126">
        <v>5093.0999999999995</v>
      </c>
      <c r="F568" s="127">
        <f>SUM(F563:F567)</f>
        <v>8329</v>
      </c>
      <c r="G568" s="128">
        <f t="shared" si="263"/>
        <v>0.63534978696668054</v>
      </c>
      <c r="H568" s="126">
        <f t="shared" si="261"/>
        <v>34056.799999999996</v>
      </c>
      <c r="I568" s="127">
        <f t="shared" si="261"/>
        <v>41344.699999999997</v>
      </c>
      <c r="J568" s="128">
        <f t="shared" si="257"/>
        <v>0.21399250663597291</v>
      </c>
    </row>
    <row r="569" spans="1:10" s="134" customFormat="1" ht="16" thickBot="1" x14ac:dyDescent="0.25">
      <c r="A569" s="130" t="s">
        <v>17</v>
      </c>
      <c r="B569" s="131">
        <v>0.14098346771131673</v>
      </c>
      <c r="C569" s="132">
        <f>C568/C601</f>
        <v>0.13226331117974852</v>
      </c>
      <c r="D569" s="133">
        <f t="shared" si="262"/>
        <v>-6.1852333987300889E-2</v>
      </c>
      <c r="E569" s="131">
        <v>3.0130428532298914E-2</v>
      </c>
      <c r="F569" s="132">
        <f>F568/F601</f>
        <v>4.7433472689447718E-2</v>
      </c>
      <c r="G569" s="133">
        <f t="shared" si="263"/>
        <v>0.57427142593078162</v>
      </c>
      <c r="H569" s="131">
        <f>H568/H601</f>
        <v>9.0945335542645653E-2</v>
      </c>
      <c r="I569" s="132">
        <f>I568/I601</f>
        <v>9.7232618940614177E-2</v>
      </c>
      <c r="J569" s="133">
        <f t="shared" si="257"/>
        <v>6.9132554852363165E-2</v>
      </c>
    </row>
    <row r="570" spans="1:10" x14ac:dyDescent="0.2">
      <c r="A570" s="135" t="s">
        <v>50</v>
      </c>
      <c r="B570" s="118">
        <v>763.1</v>
      </c>
      <c r="C570" s="119">
        <f>NIU!C57</f>
        <v>850.8</v>
      </c>
      <c r="D570" s="120">
        <f t="shared" si="262"/>
        <v>0.11492595990040615</v>
      </c>
      <c r="E570" s="118">
        <v>0</v>
      </c>
      <c r="F570" s="119">
        <f>NIU!D57</f>
        <v>0</v>
      </c>
      <c r="G570" s="120">
        <f t="shared" si="263"/>
        <v>0</v>
      </c>
      <c r="H570" s="118">
        <f t="shared" ref="H570:H583" si="264">B570+E570</f>
        <v>763.1</v>
      </c>
      <c r="I570" s="119">
        <f t="shared" ref="I570:I583" si="265">C570+F570</f>
        <v>850.8</v>
      </c>
      <c r="J570" s="120">
        <f t="shared" si="257"/>
        <v>0.11492595990040615</v>
      </c>
    </row>
    <row r="571" spans="1:10" x14ac:dyDescent="0.2">
      <c r="A571" s="135" t="s">
        <v>51</v>
      </c>
      <c r="B571" s="118">
        <v>1.2</v>
      </c>
      <c r="C571" s="119">
        <f>NIU!C58</f>
        <v>0</v>
      </c>
      <c r="D571" s="120">
        <f t="shared" si="262"/>
        <v>-1</v>
      </c>
      <c r="E571" s="118">
        <v>5846.5</v>
      </c>
      <c r="F571" s="119">
        <f>NIU!D58</f>
        <v>3123.1</v>
      </c>
      <c r="G571" s="120">
        <f t="shared" si="263"/>
        <v>-0.46581715556315745</v>
      </c>
      <c r="H571" s="118">
        <f t="shared" si="264"/>
        <v>5847.7</v>
      </c>
      <c r="I571" s="119">
        <f t="shared" si="265"/>
        <v>3123.1</v>
      </c>
      <c r="J571" s="120">
        <f t="shared" si="257"/>
        <v>-0.46592677462934146</v>
      </c>
    </row>
    <row r="572" spans="1:10" x14ac:dyDescent="0.2">
      <c r="A572" s="135" t="s">
        <v>52</v>
      </c>
      <c r="B572" s="118">
        <v>3325.4</v>
      </c>
      <c r="C572" s="119">
        <f>NIU!C59</f>
        <v>3440.7</v>
      </c>
      <c r="D572" s="120">
        <f t="shared" si="262"/>
        <v>3.4672520599025598E-2</v>
      </c>
      <c r="E572" s="118">
        <v>7914</v>
      </c>
      <c r="F572" s="119">
        <f>NIU!D59</f>
        <v>6640</v>
      </c>
      <c r="G572" s="120">
        <f t="shared" si="263"/>
        <v>-0.1609805408137478</v>
      </c>
      <c r="H572" s="118">
        <f t="shared" si="264"/>
        <v>11239.4</v>
      </c>
      <c r="I572" s="119">
        <f t="shared" si="265"/>
        <v>10080.700000000001</v>
      </c>
      <c r="J572" s="120">
        <f t="shared" si="257"/>
        <v>-0.10309269178069995</v>
      </c>
    </row>
    <row r="573" spans="1:10" x14ac:dyDescent="0.2">
      <c r="A573" s="135" t="s">
        <v>53</v>
      </c>
      <c r="B573" s="118">
        <v>4162.5</v>
      </c>
      <c r="C573" s="119">
        <f>NIU!C60</f>
        <v>4504.5</v>
      </c>
      <c r="D573" s="120">
        <f t="shared" si="262"/>
        <v>8.2162162162162156E-2</v>
      </c>
      <c r="E573" s="118">
        <v>5947.1</v>
      </c>
      <c r="F573" s="119">
        <f>NIU!D60</f>
        <v>5422.9</v>
      </c>
      <c r="G573" s="120">
        <f t="shared" si="263"/>
        <v>-8.8143801180407377E-2</v>
      </c>
      <c r="H573" s="118">
        <f t="shared" si="264"/>
        <v>10109.6</v>
      </c>
      <c r="I573" s="119">
        <f t="shared" si="265"/>
        <v>9927.4</v>
      </c>
      <c r="J573" s="120">
        <f t="shared" si="257"/>
        <v>-1.8022473688375475E-2</v>
      </c>
    </row>
    <row r="574" spans="1:10" x14ac:dyDescent="0.2">
      <c r="A574" s="135" t="s">
        <v>54</v>
      </c>
      <c r="B574" s="118">
        <v>5559.5</v>
      </c>
      <c r="C574" s="119">
        <f>NIU!C62</f>
        <v>6396.4</v>
      </c>
      <c r="D574" s="120">
        <f t="shared" si="262"/>
        <v>0.15053512006475395</v>
      </c>
      <c r="E574" s="118">
        <v>5323.9</v>
      </c>
      <c r="F574" s="119">
        <f>NIU!D62</f>
        <v>7814.3</v>
      </c>
      <c r="G574" s="120">
        <f t="shared" si="263"/>
        <v>0.46777738124307383</v>
      </c>
      <c r="H574" s="118">
        <f t="shared" si="264"/>
        <v>10883.4</v>
      </c>
      <c r="I574" s="119">
        <f t="shared" si="265"/>
        <v>14210.7</v>
      </c>
      <c r="J574" s="120">
        <f t="shared" si="257"/>
        <v>0.30572247643199746</v>
      </c>
    </row>
    <row r="575" spans="1:10" x14ac:dyDescent="0.2">
      <c r="A575" s="135" t="s">
        <v>55</v>
      </c>
      <c r="B575" s="118">
        <v>0</v>
      </c>
      <c r="C575" s="119">
        <f>NIU!C63</f>
        <v>1737.5</v>
      </c>
      <c r="D575" s="120">
        <f t="shared" si="262"/>
        <v>0</v>
      </c>
      <c r="E575" s="118">
        <v>0</v>
      </c>
      <c r="F575" s="119">
        <f>NIU!D63</f>
        <v>0</v>
      </c>
      <c r="G575" s="120">
        <f t="shared" si="263"/>
        <v>0</v>
      </c>
      <c r="H575" s="118">
        <f t="shared" si="264"/>
        <v>0</v>
      </c>
      <c r="I575" s="119">
        <f t="shared" si="265"/>
        <v>1737.5</v>
      </c>
      <c r="J575" s="120">
        <f t="shared" si="257"/>
        <v>0</v>
      </c>
    </row>
    <row r="576" spans="1:10" x14ac:dyDescent="0.2">
      <c r="A576" s="135" t="s">
        <v>56</v>
      </c>
      <c r="B576" s="118">
        <v>1686.9</v>
      </c>
      <c r="C576" s="119">
        <f>NIU!C64</f>
        <v>2052.1</v>
      </c>
      <c r="D576" s="120">
        <f t="shared" si="262"/>
        <v>0.21649178967336521</v>
      </c>
      <c r="E576" s="118">
        <v>2656.5</v>
      </c>
      <c r="F576" s="119">
        <f>NIU!D64</f>
        <v>2261.4</v>
      </c>
      <c r="G576" s="120">
        <f t="shared" si="263"/>
        <v>-0.14872953133822694</v>
      </c>
      <c r="H576" s="118">
        <f t="shared" si="264"/>
        <v>4343.3999999999996</v>
      </c>
      <c r="I576" s="119">
        <f t="shared" si="265"/>
        <v>4313.5</v>
      </c>
      <c r="J576" s="120">
        <f t="shared" si="257"/>
        <v>-6.8840079200625402E-3</v>
      </c>
    </row>
    <row r="577" spans="1:10" x14ac:dyDescent="0.2">
      <c r="A577" s="135" t="s">
        <v>57</v>
      </c>
      <c r="B577" s="118">
        <v>904</v>
      </c>
      <c r="C577" s="119">
        <f>NIU!C65</f>
        <v>3320.4</v>
      </c>
      <c r="D577" s="120">
        <f t="shared" si="262"/>
        <v>2.6730088495575224</v>
      </c>
      <c r="E577" s="118">
        <v>980.7</v>
      </c>
      <c r="F577" s="119">
        <f>NIU!D65</f>
        <v>2621</v>
      </c>
      <c r="G577" s="120">
        <f t="shared" si="263"/>
        <v>1.6725808096257775</v>
      </c>
      <c r="H577" s="118">
        <f t="shared" si="264"/>
        <v>1884.7</v>
      </c>
      <c r="I577" s="119">
        <f t="shared" si="265"/>
        <v>5941.4</v>
      </c>
      <c r="J577" s="120">
        <f t="shared" si="257"/>
        <v>2.1524380538016659</v>
      </c>
    </row>
    <row r="578" spans="1:10" x14ac:dyDescent="0.2">
      <c r="A578" s="135" t="s">
        <v>58</v>
      </c>
      <c r="B578" s="118">
        <v>2719.7</v>
      </c>
      <c r="C578" s="119">
        <f>NIU!C66</f>
        <v>417.9</v>
      </c>
      <c r="D578" s="120">
        <f t="shared" si="262"/>
        <v>-0.84634334669264988</v>
      </c>
      <c r="E578" s="118">
        <v>2375.6</v>
      </c>
      <c r="F578" s="119">
        <f>NIU!D66</f>
        <v>426.5</v>
      </c>
      <c r="G578" s="120">
        <f t="shared" si="263"/>
        <v>-0.82046640848627717</v>
      </c>
      <c r="H578" s="118">
        <f t="shared" si="264"/>
        <v>5095.2999999999993</v>
      </c>
      <c r="I578" s="119">
        <f t="shared" si="265"/>
        <v>844.4</v>
      </c>
      <c r="J578" s="120">
        <f t="shared" si="257"/>
        <v>-0.83427864895099413</v>
      </c>
    </row>
    <row r="579" spans="1:10" x14ac:dyDescent="0.2">
      <c r="A579" s="135" t="s">
        <v>59</v>
      </c>
      <c r="B579" s="118">
        <v>415.9</v>
      </c>
      <c r="C579" s="119">
        <f>NIU!C67</f>
        <v>268.89999999999998</v>
      </c>
      <c r="D579" s="120">
        <f t="shared" si="262"/>
        <v>-0.35345034864150038</v>
      </c>
      <c r="E579" s="118">
        <v>423.4</v>
      </c>
      <c r="F579" s="119">
        <f>NIU!D67</f>
        <v>-592.4</v>
      </c>
      <c r="G579" s="120">
        <f t="shared" si="263"/>
        <v>-2.3991497401983941</v>
      </c>
      <c r="H579" s="118">
        <f t="shared" si="264"/>
        <v>839.3</v>
      </c>
      <c r="I579" s="119">
        <f t="shared" si="265"/>
        <v>-323.5</v>
      </c>
      <c r="J579" s="120">
        <f t="shared" si="257"/>
        <v>-1.385440247825569</v>
      </c>
    </row>
    <row r="580" spans="1:10" x14ac:dyDescent="0.2">
      <c r="A580" s="135" t="s">
        <v>60</v>
      </c>
      <c r="B580" s="118">
        <v>227</v>
      </c>
      <c r="C580" s="119">
        <f>NIU!C68</f>
        <v>2350.4</v>
      </c>
      <c r="D580" s="120">
        <f t="shared" si="262"/>
        <v>9.3541850220264315</v>
      </c>
      <c r="E580" s="118">
        <v>-695.9</v>
      </c>
      <c r="F580" s="119">
        <f>NIU!D68</f>
        <v>0</v>
      </c>
      <c r="G580" s="120">
        <f t="shared" si="263"/>
        <v>-1</v>
      </c>
      <c r="H580" s="118">
        <f t="shared" si="264"/>
        <v>-468.9</v>
      </c>
      <c r="I580" s="119">
        <f t="shared" si="265"/>
        <v>2350.4</v>
      </c>
      <c r="J580" s="120">
        <f t="shared" si="257"/>
        <v>-6.0125826402217966</v>
      </c>
    </row>
    <row r="581" spans="1:10" x14ac:dyDescent="0.2">
      <c r="A581" s="135" t="s">
        <v>61</v>
      </c>
      <c r="B581" s="118">
        <v>2336.6</v>
      </c>
      <c r="C581" s="119">
        <f>NIU!C69</f>
        <v>182.9</v>
      </c>
      <c r="D581" s="120">
        <f t="shared" si="262"/>
        <v>-0.9217238722930754</v>
      </c>
      <c r="E581" s="118">
        <v>0</v>
      </c>
      <c r="F581" s="119">
        <f>NIU!D69</f>
        <v>469.8</v>
      </c>
      <c r="G581" s="120">
        <f t="shared" si="263"/>
        <v>0</v>
      </c>
      <c r="H581" s="118">
        <f t="shared" si="264"/>
        <v>2336.6</v>
      </c>
      <c r="I581" s="119">
        <f t="shared" si="265"/>
        <v>652.70000000000005</v>
      </c>
      <c r="J581" s="120">
        <f t="shared" si="257"/>
        <v>-0.72066250106993068</v>
      </c>
    </row>
    <row r="582" spans="1:10" ht="16" thickBot="1" x14ac:dyDescent="0.25">
      <c r="A582" s="121" t="s">
        <v>62</v>
      </c>
      <c r="B582" s="122">
        <v>190.7</v>
      </c>
      <c r="C582" s="123">
        <f>NIU!C70</f>
        <v>0</v>
      </c>
      <c r="D582" s="124">
        <f t="shared" si="262"/>
        <v>-1</v>
      </c>
      <c r="E582" s="122">
        <v>511</v>
      </c>
      <c r="F582" s="123">
        <f>NIU!D70</f>
        <v>40</v>
      </c>
      <c r="G582" s="124">
        <f t="shared" si="263"/>
        <v>-0.92172211350293543</v>
      </c>
      <c r="H582" s="122">
        <f t="shared" si="264"/>
        <v>701.7</v>
      </c>
      <c r="I582" s="123">
        <f t="shared" si="265"/>
        <v>40</v>
      </c>
      <c r="J582" s="124">
        <f t="shared" si="257"/>
        <v>-0.94299558215761725</v>
      </c>
    </row>
    <row r="583" spans="1:10" s="129" customFormat="1" ht="16" thickTop="1" x14ac:dyDescent="0.2">
      <c r="A583" s="125" t="s">
        <v>63</v>
      </c>
      <c r="B583" s="126">
        <v>22292.5</v>
      </c>
      <c r="C583" s="127">
        <f>SUM(C570:C582)</f>
        <v>25522.500000000007</v>
      </c>
      <c r="D583" s="128">
        <f t="shared" si="262"/>
        <v>0.14489177974655185</v>
      </c>
      <c r="E583" s="126">
        <v>31282.799999999999</v>
      </c>
      <c r="F583" s="127">
        <f>SUM(F570:F582)</f>
        <v>28226.6</v>
      </c>
      <c r="G583" s="128">
        <f t="shared" si="263"/>
        <v>-9.7695858426995047E-2</v>
      </c>
      <c r="H583" s="126">
        <f t="shared" si="264"/>
        <v>53575.3</v>
      </c>
      <c r="I583" s="127">
        <f t="shared" si="265"/>
        <v>53749.100000000006</v>
      </c>
      <c r="J583" s="128">
        <f t="shared" si="257"/>
        <v>3.2440322312708076E-3</v>
      </c>
    </row>
    <row r="584" spans="1:10" s="134" customFormat="1" ht="16" thickBot="1" x14ac:dyDescent="0.25">
      <c r="A584" s="130" t="s">
        <v>17</v>
      </c>
      <c r="B584" s="131">
        <v>0.1085107895039145</v>
      </c>
      <c r="C584" s="132">
        <f>C583/C601</f>
        <v>0.10224500342519263</v>
      </c>
      <c r="D584" s="133">
        <f t="shared" si="262"/>
        <v>-5.7743438301090189E-2</v>
      </c>
      <c r="E584" s="131">
        <v>0.18506688847464228</v>
      </c>
      <c r="F584" s="132">
        <f>F583/F601</f>
        <v>0.16074986915787789</v>
      </c>
      <c r="G584" s="133">
        <f t="shared" si="263"/>
        <v>-0.1313958402672139</v>
      </c>
      <c r="H584" s="131">
        <f>H583/H601</f>
        <v>0.1430675705086181</v>
      </c>
      <c r="I584" s="132">
        <f>I583/I601</f>
        <v>0.12640473286058349</v>
      </c>
      <c r="J584" s="133">
        <f t="shared" si="257"/>
        <v>-0.11646830647082859</v>
      </c>
    </row>
    <row r="585" spans="1:10" x14ac:dyDescent="0.2">
      <c r="A585" s="135" t="s">
        <v>64</v>
      </c>
      <c r="B585" s="118">
        <v>0</v>
      </c>
      <c r="C585" s="119">
        <f>NIU!C75</f>
        <v>0</v>
      </c>
      <c r="D585" s="120">
        <f t="shared" si="262"/>
        <v>0</v>
      </c>
      <c r="E585" s="118">
        <v>5269</v>
      </c>
      <c r="F585" s="119">
        <f>NIU!D75</f>
        <v>5567.3000000000011</v>
      </c>
      <c r="G585" s="120">
        <f t="shared" si="263"/>
        <v>5.6614158284304626E-2</v>
      </c>
      <c r="H585" s="118">
        <f t="shared" ref="H585:I591" si="266">B585+E585</f>
        <v>5269</v>
      </c>
      <c r="I585" s="119">
        <f t="shared" si="266"/>
        <v>5567.3000000000011</v>
      </c>
      <c r="J585" s="120">
        <f t="shared" si="257"/>
        <v>5.6614158284304626E-2</v>
      </c>
    </row>
    <row r="586" spans="1:10" x14ac:dyDescent="0.2">
      <c r="A586" s="135" t="s">
        <v>65</v>
      </c>
      <c r="B586" s="118">
        <v>0</v>
      </c>
      <c r="C586" s="119">
        <f>NIU!C76</f>
        <v>0</v>
      </c>
      <c r="D586" s="120">
        <f t="shared" si="262"/>
        <v>0</v>
      </c>
      <c r="E586" s="118">
        <v>5538.7</v>
      </c>
      <c r="F586" s="119">
        <f>NIU!D76</f>
        <v>8007.1</v>
      </c>
      <c r="G586" s="120">
        <f t="shared" si="263"/>
        <v>0.44566414501597862</v>
      </c>
      <c r="H586" s="118">
        <f t="shared" si="266"/>
        <v>5538.7</v>
      </c>
      <c r="I586" s="119">
        <f t="shared" si="266"/>
        <v>8007.1</v>
      </c>
      <c r="J586" s="120">
        <f t="shared" si="257"/>
        <v>0.44566414501597862</v>
      </c>
    </row>
    <row r="587" spans="1:10" x14ac:dyDescent="0.2">
      <c r="A587" s="135" t="s">
        <v>66</v>
      </c>
      <c r="B587" s="118">
        <v>0</v>
      </c>
      <c r="C587" s="119">
        <f>NIU!C77</f>
        <v>0</v>
      </c>
      <c r="D587" s="120">
        <f t="shared" si="262"/>
        <v>0</v>
      </c>
      <c r="E587" s="118">
        <v>1732.1</v>
      </c>
      <c r="F587" s="119">
        <f>NIU!D77</f>
        <v>1914.5</v>
      </c>
      <c r="G587" s="120">
        <f t="shared" si="263"/>
        <v>0.10530569828531845</v>
      </c>
      <c r="H587" s="118">
        <f t="shared" si="266"/>
        <v>1732.1</v>
      </c>
      <c r="I587" s="119">
        <f t="shared" si="266"/>
        <v>1914.5</v>
      </c>
      <c r="J587" s="120">
        <f t="shared" si="257"/>
        <v>0.10530569828531845</v>
      </c>
    </row>
    <row r="588" spans="1:10" x14ac:dyDescent="0.2">
      <c r="A588" s="135" t="s">
        <v>67</v>
      </c>
      <c r="B588" s="118">
        <v>0</v>
      </c>
      <c r="C588" s="119">
        <f>NIU!C78</f>
        <v>0</v>
      </c>
      <c r="D588" s="120">
        <f t="shared" si="262"/>
        <v>0</v>
      </c>
      <c r="E588" s="118">
        <v>2426.3000000000002</v>
      </c>
      <c r="F588" s="119">
        <f>NIU!D78</f>
        <v>2683.3</v>
      </c>
      <c r="G588" s="120">
        <f t="shared" si="263"/>
        <v>0.10592259819478217</v>
      </c>
      <c r="H588" s="118">
        <f t="shared" si="266"/>
        <v>2426.3000000000002</v>
      </c>
      <c r="I588" s="119">
        <f t="shared" si="266"/>
        <v>2683.3</v>
      </c>
      <c r="J588" s="120">
        <f t="shared" si="257"/>
        <v>0.10592259819478217</v>
      </c>
    </row>
    <row r="589" spans="1:10" x14ac:dyDescent="0.2">
      <c r="A589" s="135" t="s">
        <v>68</v>
      </c>
      <c r="B589" s="118">
        <v>0</v>
      </c>
      <c r="C589" s="119">
        <f>NIU!C79</f>
        <v>0</v>
      </c>
      <c r="D589" s="120">
        <f t="shared" si="262"/>
        <v>0</v>
      </c>
      <c r="E589" s="118">
        <v>1603.7</v>
      </c>
      <c r="F589" s="119">
        <f>NIU!D79</f>
        <v>2216.6</v>
      </c>
      <c r="G589" s="120">
        <f t="shared" si="263"/>
        <v>0.38217871172912632</v>
      </c>
      <c r="H589" s="118">
        <f t="shared" si="266"/>
        <v>1603.7</v>
      </c>
      <c r="I589" s="119">
        <f t="shared" si="266"/>
        <v>2216.6</v>
      </c>
      <c r="J589" s="120">
        <f t="shared" si="257"/>
        <v>0.38217871172912632</v>
      </c>
    </row>
    <row r="590" spans="1:10" ht="16" thickBot="1" x14ac:dyDescent="0.25">
      <c r="A590" s="121" t="s">
        <v>69</v>
      </c>
      <c r="B590" s="122">
        <v>0</v>
      </c>
      <c r="C590" s="123">
        <f>NIU!C80</f>
        <v>0</v>
      </c>
      <c r="D590" s="124">
        <f t="shared" si="262"/>
        <v>0</v>
      </c>
      <c r="E590" s="122">
        <v>142.5</v>
      </c>
      <c r="F590" s="123">
        <f>NIU!D80</f>
        <v>279.7</v>
      </c>
      <c r="G590" s="124">
        <f t="shared" si="263"/>
        <v>0.96280701754385956</v>
      </c>
      <c r="H590" s="122">
        <f t="shared" si="266"/>
        <v>142.5</v>
      </c>
      <c r="I590" s="123">
        <f t="shared" si="266"/>
        <v>279.7</v>
      </c>
      <c r="J590" s="124">
        <f t="shared" si="257"/>
        <v>0.96280701754385956</v>
      </c>
    </row>
    <row r="591" spans="1:10" s="129" customFormat="1" ht="16" thickTop="1" x14ac:dyDescent="0.2">
      <c r="A591" s="125" t="s">
        <v>70</v>
      </c>
      <c r="B591" s="126">
        <v>0</v>
      </c>
      <c r="C591" s="127">
        <f>SUM(C585:C590)</f>
        <v>0</v>
      </c>
      <c r="D591" s="128">
        <f t="shared" si="262"/>
        <v>0</v>
      </c>
      <c r="E591" s="126">
        <v>16712.300000000003</v>
      </c>
      <c r="F591" s="127">
        <f>SUM(F585:F590)</f>
        <v>20668.5</v>
      </c>
      <c r="G591" s="128">
        <f t="shared" si="263"/>
        <v>0.23672385009843028</v>
      </c>
      <c r="H591" s="126">
        <f t="shared" si="266"/>
        <v>16712.300000000003</v>
      </c>
      <c r="I591" s="127">
        <f t="shared" si="266"/>
        <v>20668.5</v>
      </c>
      <c r="J591" s="128">
        <f t="shared" si="257"/>
        <v>0.23672385009843028</v>
      </c>
    </row>
    <row r="592" spans="1:10" s="134" customFormat="1" ht="16" thickBot="1" x14ac:dyDescent="0.25">
      <c r="A592" s="130" t="s">
        <v>17</v>
      </c>
      <c r="B592" s="131">
        <v>0</v>
      </c>
      <c r="C592" s="132">
        <f>C591/C601</f>
        <v>0</v>
      </c>
      <c r="D592" s="133">
        <f t="shared" si="262"/>
        <v>0</v>
      </c>
      <c r="E592" s="131">
        <v>9.8868814820117279E-2</v>
      </c>
      <c r="F592" s="132">
        <f>F591/F601</f>
        <v>0.11770665509447115</v>
      </c>
      <c r="G592" s="133">
        <f t="shared" si="263"/>
        <v>0.19053369162589423</v>
      </c>
      <c r="H592" s="131">
        <f>H591/H601</f>
        <v>4.4628553803920432E-2</v>
      </c>
      <c r="I592" s="132">
        <f>I591/I601</f>
        <v>4.8607255212254154E-2</v>
      </c>
      <c r="J592" s="133">
        <f t="shared" si="257"/>
        <v>8.9151475215049653E-2</v>
      </c>
    </row>
    <row r="593" spans="1:14" x14ac:dyDescent="0.2">
      <c r="A593" s="135" t="s">
        <v>71</v>
      </c>
      <c r="B593" s="118">
        <v>0</v>
      </c>
      <c r="C593" s="119">
        <f>NIU!C81</f>
        <v>374.8</v>
      </c>
      <c r="D593" s="120">
        <f t="shared" si="262"/>
        <v>0</v>
      </c>
      <c r="E593" s="118">
        <v>0</v>
      </c>
      <c r="F593" s="119">
        <f>NIU!D81</f>
        <v>340.5</v>
      </c>
      <c r="G593" s="120">
        <f t="shared" si="263"/>
        <v>0</v>
      </c>
      <c r="H593" s="118">
        <f t="shared" ref="H593:I595" si="267">B593+E593</f>
        <v>0</v>
      </c>
      <c r="I593" s="119">
        <f t="shared" si="267"/>
        <v>715.3</v>
      </c>
      <c r="J593" s="120">
        <f t="shared" si="257"/>
        <v>0</v>
      </c>
    </row>
    <row r="594" spans="1:14" ht="16" thickBot="1" x14ac:dyDescent="0.25">
      <c r="A594" s="121" t="s">
        <v>72</v>
      </c>
      <c r="B594" s="122">
        <v>16.700000000040745</v>
      </c>
      <c r="C594" s="123">
        <f>NIU!C82</f>
        <v>0</v>
      </c>
      <c r="D594" s="124">
        <f t="shared" si="262"/>
        <v>-1</v>
      </c>
      <c r="E594" s="122">
        <v>0</v>
      </c>
      <c r="F594" s="123">
        <f>NIU!D82</f>
        <v>0</v>
      </c>
      <c r="G594" s="124">
        <f t="shared" si="263"/>
        <v>0</v>
      </c>
      <c r="H594" s="122">
        <f t="shared" si="267"/>
        <v>16.700000000040745</v>
      </c>
      <c r="I594" s="123">
        <f t="shared" si="267"/>
        <v>0</v>
      </c>
      <c r="J594" s="124">
        <f t="shared" si="257"/>
        <v>-1</v>
      </c>
    </row>
    <row r="595" spans="1:14" s="129" customFormat="1" ht="16" thickTop="1" x14ac:dyDescent="0.2">
      <c r="A595" s="125" t="s">
        <v>73</v>
      </c>
      <c r="B595" s="126">
        <v>16.700000000040745</v>
      </c>
      <c r="C595" s="127">
        <f>SUM(C593:C594)</f>
        <v>374.8</v>
      </c>
      <c r="D595" s="128">
        <f t="shared" si="262"/>
        <v>21.443113772400334</v>
      </c>
      <c r="E595" s="126">
        <v>0</v>
      </c>
      <c r="F595" s="127">
        <f>SUM(F593:F594)</f>
        <v>340.5</v>
      </c>
      <c r="G595" s="128">
        <f t="shared" si="263"/>
        <v>0</v>
      </c>
      <c r="H595" s="126">
        <f t="shared" si="267"/>
        <v>16.700000000040745</v>
      </c>
      <c r="I595" s="127">
        <f t="shared" si="267"/>
        <v>715.3</v>
      </c>
      <c r="J595" s="128">
        <f t="shared" si="257"/>
        <v>41.832335329236813</v>
      </c>
    </row>
    <row r="596" spans="1:14" s="134" customFormat="1" ht="16" thickBot="1" x14ac:dyDescent="0.25">
      <c r="A596" s="130" t="s">
        <v>17</v>
      </c>
      <c r="B596" s="131">
        <v>8.1288782537615502E-5</v>
      </c>
      <c r="C596" s="132">
        <f>C595/C601</f>
        <v>1.5014762379767729E-3</v>
      </c>
      <c r="D596" s="133">
        <f t="shared" si="262"/>
        <v>17.4708909532749</v>
      </c>
      <c r="E596" s="131">
        <v>0</v>
      </c>
      <c r="F596" s="132">
        <f>F595/F601</f>
        <v>1.9391400469152297E-3</v>
      </c>
      <c r="G596" s="133">
        <f t="shared" si="263"/>
        <v>0</v>
      </c>
      <c r="H596" s="131">
        <f>H595/H601</f>
        <v>4.4595707863507084E-5</v>
      </c>
      <c r="I596" s="132">
        <f>I595/I601</f>
        <v>1.6822105935759921E-3</v>
      </c>
      <c r="J596" s="133">
        <f t="shared" si="257"/>
        <v>36.721356475037688</v>
      </c>
    </row>
    <row r="597" spans="1:14" s="129" customFormat="1" x14ac:dyDescent="0.2">
      <c r="A597" s="125" t="s">
        <v>74</v>
      </c>
      <c r="B597" s="126">
        <v>3541.3</v>
      </c>
      <c r="C597" s="127">
        <f>NIU!C83</f>
        <v>3541.3</v>
      </c>
      <c r="D597" s="128">
        <f t="shared" ref="D597:D601" si="268">IFERROR((C597-B597)/B597,0)</f>
        <v>0</v>
      </c>
      <c r="E597" s="126">
        <v>0</v>
      </c>
      <c r="F597" s="127">
        <f>NIU!D83</f>
        <v>0</v>
      </c>
      <c r="G597" s="128">
        <f t="shared" ref="G597:G601" si="269">IFERROR((F597-E597)/E597,0)</f>
        <v>0</v>
      </c>
      <c r="H597" s="126">
        <f>B597+E597</f>
        <v>3541.3</v>
      </c>
      <c r="I597" s="127">
        <f>C597+F597</f>
        <v>3541.3</v>
      </c>
      <c r="J597" s="128">
        <f t="shared" ref="J597:J601" si="270">IFERROR((I597-H597)/H597,0)</f>
        <v>0</v>
      </c>
    </row>
    <row r="598" spans="1:14" s="134" customFormat="1" ht="16" thickBot="1" x14ac:dyDescent="0.25">
      <c r="A598" s="130" t="s">
        <v>17</v>
      </c>
      <c r="B598" s="131">
        <v>1.7237602730524278E-2</v>
      </c>
      <c r="C598" s="132">
        <f>C597/C601</f>
        <v>1.4186707047884595E-2</v>
      </c>
      <c r="D598" s="133">
        <f t="shared" si="268"/>
        <v>-0.17699071792837925</v>
      </c>
      <c r="E598" s="131">
        <v>0</v>
      </c>
      <c r="F598" s="132">
        <f>F597/F601</f>
        <v>0</v>
      </c>
      <c r="G598" s="133">
        <f t="shared" si="269"/>
        <v>0</v>
      </c>
      <c r="H598" s="131">
        <f>H597/H601</f>
        <v>9.4566934285420564E-3</v>
      </c>
      <c r="I598" s="132">
        <f>I597/I601</f>
        <v>8.3282711799673725E-3</v>
      </c>
      <c r="J598" s="133">
        <f t="shared" si="270"/>
        <v>-0.11932524376532035</v>
      </c>
    </row>
    <row r="599" spans="1:14" s="129" customFormat="1" x14ac:dyDescent="0.2">
      <c r="A599" s="125" t="s">
        <v>75</v>
      </c>
      <c r="B599" s="126">
        <v>2414.1</v>
      </c>
      <c r="C599" s="127">
        <f>NIU!C84</f>
        <v>2263.4</v>
      </c>
      <c r="D599" s="128">
        <f t="shared" si="268"/>
        <v>-6.2424920260138281E-2</v>
      </c>
      <c r="E599" s="126">
        <v>1618</v>
      </c>
      <c r="F599" s="127">
        <f>NIU!D84</f>
        <v>674.3</v>
      </c>
      <c r="G599" s="128">
        <f t="shared" si="269"/>
        <v>-0.58325092707045734</v>
      </c>
      <c r="H599" s="126">
        <f>B599+E599</f>
        <v>4032.1</v>
      </c>
      <c r="I599" s="127">
        <f>C599+F599</f>
        <v>2937.7</v>
      </c>
      <c r="J599" s="128">
        <f t="shared" si="270"/>
        <v>-0.27142183973611766</v>
      </c>
    </row>
    <row r="600" spans="1:14" s="134" customFormat="1" ht="16" thickBot="1" x14ac:dyDescent="0.25">
      <c r="A600" s="130" t="s">
        <v>17</v>
      </c>
      <c r="B600" s="131">
        <v>1.1750853288837052E-2</v>
      </c>
      <c r="C600" s="132">
        <f>C599/C601</f>
        <v>9.0673460966825721E-3</v>
      </c>
      <c r="D600" s="133">
        <f t="shared" si="268"/>
        <v>-0.22836700673505378</v>
      </c>
      <c r="E600" s="131">
        <v>9.5719764711589498E-3</v>
      </c>
      <c r="F600" s="132">
        <f>F599/F601</f>
        <v>3.8401237404844034E-3</v>
      </c>
      <c r="G600" s="133">
        <f t="shared" si="269"/>
        <v>-0.59881600711671501</v>
      </c>
      <c r="H600" s="131">
        <f>H599/H601</f>
        <v>1.076732656742564E-2</v>
      </c>
      <c r="I600" s="132">
        <f>I599/I601</f>
        <v>6.908751657693544E-3</v>
      </c>
      <c r="J600" s="133">
        <f t="shared" si="270"/>
        <v>-0.358359606311694</v>
      </c>
    </row>
    <row r="601" spans="1:14" ht="17" thickBot="1" x14ac:dyDescent="0.25">
      <c r="A601" s="137" t="s">
        <v>76</v>
      </c>
      <c r="B601" s="138">
        <v>205440.40000000002</v>
      </c>
      <c r="C601" s="139">
        <f>C531+C537+C545+C552+C561+C568+C583+C591+C595+C597+C599</f>
        <v>249620.99999999997</v>
      </c>
      <c r="D601" s="140">
        <f t="shared" si="268"/>
        <v>0.21505312489656339</v>
      </c>
      <c r="E601" s="138">
        <v>169035.09999999998</v>
      </c>
      <c r="F601" s="139">
        <f>F531+F537+F545+F552+F561+F568+F583+F591+F595+F597+F599</f>
        <v>175593.3</v>
      </c>
      <c r="G601" s="140">
        <f t="shared" si="269"/>
        <v>3.8797859142864488E-2</v>
      </c>
      <c r="H601" s="138">
        <f>H531+H537+H545+H552+H561+H568+H583+H591+H595+H597+H599</f>
        <v>374475.49999999994</v>
      </c>
      <c r="I601" s="139">
        <f>I531+I537+I545+I552+I561+I568+I583+I591+I595+I597+I599</f>
        <v>425214.3</v>
      </c>
      <c r="J601" s="140">
        <f t="shared" si="270"/>
        <v>0.13549297617601166</v>
      </c>
    </row>
    <row r="603" spans="1:14" s="107" customFormat="1" ht="12" x14ac:dyDescent="0.15">
      <c r="A603" s="146" t="s">
        <v>89</v>
      </c>
      <c r="B603" s="146"/>
      <c r="C603" s="146"/>
      <c r="D603" s="146"/>
      <c r="E603" s="146"/>
      <c r="F603" s="146"/>
      <c r="G603" s="146"/>
      <c r="H603" s="146"/>
      <c r="I603" s="146"/>
      <c r="J603" s="146"/>
      <c r="K603" s="106"/>
      <c r="L603" s="106"/>
      <c r="M603" s="106"/>
      <c r="N603" s="106"/>
    </row>
    <row r="604" spans="1:14" s="107" customFormat="1" ht="12" x14ac:dyDescent="0.15">
      <c r="A604" s="146" t="str">
        <f>A2</f>
        <v>Total Expenditures by Function, Fiscal Years 2021 and 2022</v>
      </c>
      <c r="B604" s="146"/>
      <c r="C604" s="146"/>
      <c r="D604" s="146"/>
      <c r="E604" s="146"/>
      <c r="F604" s="146"/>
      <c r="G604" s="146"/>
      <c r="H604" s="146"/>
      <c r="I604" s="146"/>
      <c r="J604" s="146"/>
      <c r="K604" s="106"/>
      <c r="L604" s="106"/>
      <c r="M604" s="106"/>
      <c r="N604" s="106"/>
    </row>
    <row r="605" spans="1:14" s="107" customFormat="1" ht="13" thickBot="1" x14ac:dyDescent="0.2">
      <c r="A605" s="147" t="s">
        <v>1</v>
      </c>
      <c r="B605" s="147"/>
      <c r="C605" s="147"/>
      <c r="D605" s="147"/>
      <c r="E605" s="147"/>
      <c r="F605" s="147"/>
      <c r="G605" s="147"/>
      <c r="H605" s="147"/>
      <c r="I605" s="147"/>
      <c r="J605" s="147"/>
      <c r="K605" s="108"/>
      <c r="L605" s="108"/>
      <c r="M605" s="108"/>
      <c r="N605" s="108"/>
    </row>
    <row r="606" spans="1:14" ht="29" customHeight="1" x14ac:dyDescent="0.2">
      <c r="A606" s="148" t="s">
        <v>90</v>
      </c>
      <c r="B606" s="150" t="s">
        <v>3</v>
      </c>
      <c r="C606" s="151"/>
      <c r="D606" s="152"/>
      <c r="E606" s="150" t="s">
        <v>4</v>
      </c>
      <c r="F606" s="151"/>
      <c r="G606" s="152"/>
      <c r="H606" s="150" t="s">
        <v>5</v>
      </c>
      <c r="I606" s="151"/>
      <c r="J606" s="152"/>
    </row>
    <row r="607" spans="1:14" ht="33" thickBot="1" x14ac:dyDescent="0.25">
      <c r="A607" s="149"/>
      <c r="B607" s="110" t="str">
        <f>B5</f>
        <v>FY2021</v>
      </c>
      <c r="C607" s="111" t="str">
        <f>C5</f>
        <v>FY2022</v>
      </c>
      <c r="D607" s="112" t="s">
        <v>6</v>
      </c>
      <c r="E607" s="110" t="str">
        <f>E5</f>
        <v>FY2021</v>
      </c>
      <c r="F607" s="111" t="str">
        <f>F5</f>
        <v>FY2022</v>
      </c>
      <c r="G607" s="112" t="s">
        <v>6</v>
      </c>
      <c r="H607" s="110" t="str">
        <f>H5</f>
        <v>FY2021</v>
      </c>
      <c r="I607" s="111" t="str">
        <f>I5</f>
        <v>FY2022</v>
      </c>
      <c r="J607" s="112" t="s">
        <v>6</v>
      </c>
    </row>
    <row r="608" spans="1:14" x14ac:dyDescent="0.2">
      <c r="A608" s="113" t="s">
        <v>7</v>
      </c>
      <c r="B608" s="114">
        <f t="shared" ref="B608:C616" si="271">B694+B780+B866+B952</f>
        <v>101974.6</v>
      </c>
      <c r="C608" s="115">
        <f t="shared" si="271"/>
        <v>106405.3</v>
      </c>
      <c r="D608" s="116">
        <f t="shared" ref="D608:D618" si="272">IFERROR((C608-B608)/B608,0)</f>
        <v>4.3449054960745095E-2</v>
      </c>
      <c r="E608" s="115">
        <f t="shared" ref="E608" si="273">E694+E780+E866+E952</f>
        <v>26458.699999999997</v>
      </c>
      <c r="F608" s="115">
        <f t="shared" ref="F608" si="274">F694+F780+F866+F952</f>
        <v>30543.7</v>
      </c>
      <c r="G608" s="116">
        <f t="shared" ref="G608:G618" si="275">IFERROR((F608-E608)/E608,0)</f>
        <v>0.15439156118781361</v>
      </c>
      <c r="H608" s="114">
        <f t="shared" ref="H608:H617" si="276">B608+E608</f>
        <v>128433.3</v>
      </c>
      <c r="I608" s="115">
        <f t="shared" ref="I608:I617" si="277">C608+F608</f>
        <v>136949</v>
      </c>
      <c r="J608" s="116">
        <f>IFERROR((I608-H608)/H608,0)</f>
        <v>6.6304455308708848E-2</v>
      </c>
    </row>
    <row r="609" spans="1:10" x14ac:dyDescent="0.2">
      <c r="A609" s="117" t="s">
        <v>8</v>
      </c>
      <c r="B609" s="118">
        <f t="shared" si="271"/>
        <v>1191.3</v>
      </c>
      <c r="C609" s="119">
        <f t="shared" si="271"/>
        <v>1192.3</v>
      </c>
      <c r="D609" s="120">
        <f t="shared" si="272"/>
        <v>8.3941912196759845E-4</v>
      </c>
      <c r="E609" s="119">
        <f t="shared" ref="E609" si="278">E695+E781+E867+E953</f>
        <v>5415.1</v>
      </c>
      <c r="F609" s="119">
        <f t="shared" ref="F609" si="279">F695+F781+F867+F953</f>
        <v>4467.5</v>
      </c>
      <c r="G609" s="120">
        <f t="shared" si="275"/>
        <v>-0.17499215157614822</v>
      </c>
      <c r="H609" s="118">
        <f t="shared" si="276"/>
        <v>6606.4000000000005</v>
      </c>
      <c r="I609" s="119">
        <f t="shared" si="277"/>
        <v>5659.8</v>
      </c>
      <c r="J609" s="120">
        <f t="shared" ref="J609:J618" si="280">IFERROR((I609-H609)/H609,0)</f>
        <v>-0.14328529910389928</v>
      </c>
    </row>
    <row r="610" spans="1:10" x14ac:dyDescent="0.2">
      <c r="A610" s="117" t="s">
        <v>9</v>
      </c>
      <c r="B610" s="118">
        <f t="shared" si="271"/>
        <v>1444</v>
      </c>
      <c r="C610" s="119">
        <f t="shared" si="271"/>
        <v>1505.9</v>
      </c>
      <c r="D610" s="120">
        <f t="shared" si="272"/>
        <v>4.2867036011080398E-2</v>
      </c>
      <c r="E610" s="119">
        <f t="shared" ref="E610" si="281">E696+E782+E868+E954</f>
        <v>30.2</v>
      </c>
      <c r="F610" s="119">
        <f t="shared" ref="F610" si="282">F696+F782+F868+F954</f>
        <v>30.7</v>
      </c>
      <c r="G610" s="120">
        <f t="shared" si="275"/>
        <v>1.6556291390728478E-2</v>
      </c>
      <c r="H610" s="118">
        <f t="shared" si="276"/>
        <v>1474.2</v>
      </c>
      <c r="I610" s="119">
        <f t="shared" si="277"/>
        <v>1536.6000000000001</v>
      </c>
      <c r="J610" s="120">
        <f t="shared" si="280"/>
        <v>4.2328042328042388E-2</v>
      </c>
    </row>
    <row r="611" spans="1:10" x14ac:dyDescent="0.2">
      <c r="A611" s="117" t="s">
        <v>10</v>
      </c>
      <c r="B611" s="118">
        <f t="shared" si="271"/>
        <v>24590.2</v>
      </c>
      <c r="C611" s="119">
        <f t="shared" si="271"/>
        <v>25485.599999999999</v>
      </c>
      <c r="D611" s="120">
        <f t="shared" si="272"/>
        <v>3.6412879927776018E-2</v>
      </c>
      <c r="E611" s="119">
        <f t="shared" ref="E611" si="283">E697+E783+E869+E955</f>
        <v>2270.9</v>
      </c>
      <c r="F611" s="119">
        <f t="shared" ref="F611" si="284">F697+F783+F869+F955</f>
        <v>3241.6</v>
      </c>
      <c r="G611" s="120">
        <f t="shared" si="275"/>
        <v>0.42745167114359933</v>
      </c>
      <c r="H611" s="118">
        <f t="shared" si="276"/>
        <v>26861.100000000002</v>
      </c>
      <c r="I611" s="119">
        <f t="shared" si="277"/>
        <v>28727.199999999997</v>
      </c>
      <c r="J611" s="120">
        <f t="shared" si="280"/>
        <v>6.9472210743416862E-2</v>
      </c>
    </row>
    <row r="612" spans="1:10" x14ac:dyDescent="0.2">
      <c r="A612" s="117" t="s">
        <v>11</v>
      </c>
      <c r="B612" s="118">
        <f t="shared" si="271"/>
        <v>10010.1</v>
      </c>
      <c r="C612" s="119">
        <f t="shared" si="271"/>
        <v>10039.4</v>
      </c>
      <c r="D612" s="120">
        <f t="shared" si="272"/>
        <v>2.9270436858771912E-3</v>
      </c>
      <c r="E612" s="119">
        <f t="shared" ref="E612" si="285">E698+E784+E870+E956</f>
        <v>1560.2</v>
      </c>
      <c r="F612" s="119">
        <f t="shared" ref="F612" si="286">F698+F784+F870+F956</f>
        <v>2028.8</v>
      </c>
      <c r="G612" s="120">
        <f t="shared" si="275"/>
        <v>0.30034610947314438</v>
      </c>
      <c r="H612" s="118">
        <f t="shared" si="276"/>
        <v>11570.300000000001</v>
      </c>
      <c r="I612" s="119">
        <f t="shared" si="277"/>
        <v>12068.199999999999</v>
      </c>
      <c r="J612" s="120">
        <f t="shared" si="280"/>
        <v>4.3032592067621216E-2</v>
      </c>
    </row>
    <row r="613" spans="1:10" x14ac:dyDescent="0.2">
      <c r="A613" s="117" t="s">
        <v>12</v>
      </c>
      <c r="B613" s="118">
        <f t="shared" si="271"/>
        <v>580.70000000000005</v>
      </c>
      <c r="C613" s="119">
        <f t="shared" si="271"/>
        <v>608.6</v>
      </c>
      <c r="D613" s="120">
        <f t="shared" si="272"/>
        <v>4.804546237299806E-2</v>
      </c>
      <c r="E613" s="119">
        <f t="shared" ref="E613" si="287">E699+E785+E871+E957</f>
        <v>0</v>
      </c>
      <c r="F613" s="119">
        <f t="shared" ref="F613" si="288">F699+F785+F871+F957</f>
        <v>0</v>
      </c>
      <c r="G613" s="120">
        <f t="shared" si="275"/>
        <v>0</v>
      </c>
      <c r="H613" s="118">
        <f t="shared" si="276"/>
        <v>580.70000000000005</v>
      </c>
      <c r="I613" s="119">
        <f t="shared" si="277"/>
        <v>608.6</v>
      </c>
      <c r="J613" s="120">
        <f t="shared" si="280"/>
        <v>4.804546237299806E-2</v>
      </c>
    </row>
    <row r="614" spans="1:10" x14ac:dyDescent="0.2">
      <c r="A614" s="117" t="s">
        <v>13</v>
      </c>
      <c r="B614" s="118">
        <f t="shared" si="271"/>
        <v>5182.1000000000004</v>
      </c>
      <c r="C614" s="119">
        <f t="shared" si="271"/>
        <v>4874.4000000000005</v>
      </c>
      <c r="D614" s="120">
        <f t="shared" si="272"/>
        <v>-5.9377472453252506E-2</v>
      </c>
      <c r="E614" s="119">
        <f t="shared" ref="E614" si="289">E700+E786+E872+E958</f>
        <v>1450</v>
      </c>
      <c r="F614" s="119">
        <f t="shared" ref="F614" si="290">F700+F786+F872+F958</f>
        <v>1444.4</v>
      </c>
      <c r="G614" s="120">
        <f t="shared" si="275"/>
        <v>-3.8620689655171785E-3</v>
      </c>
      <c r="H614" s="118">
        <f t="shared" si="276"/>
        <v>6632.1</v>
      </c>
      <c r="I614" s="119">
        <f t="shared" si="277"/>
        <v>6318.8000000000011</v>
      </c>
      <c r="J614" s="120">
        <f t="shared" si="280"/>
        <v>-4.7239939084151215E-2</v>
      </c>
    </row>
    <row r="615" spans="1:10" x14ac:dyDescent="0.2">
      <c r="A615" s="117" t="s">
        <v>14</v>
      </c>
      <c r="B615" s="118">
        <f t="shared" si="271"/>
        <v>18598.400000000001</v>
      </c>
      <c r="C615" s="119">
        <f t="shared" si="271"/>
        <v>18262.7</v>
      </c>
      <c r="D615" s="120">
        <f t="shared" si="272"/>
        <v>-1.8049939779766037E-2</v>
      </c>
      <c r="E615" s="119">
        <f t="shared" ref="E615" si="291">E701+E787+E873+E959</f>
        <v>3904.3999999999996</v>
      </c>
      <c r="F615" s="119">
        <f t="shared" ref="F615" si="292">F701+F787+F873+F959</f>
        <v>3953.3</v>
      </c>
      <c r="G615" s="120">
        <f t="shared" si="275"/>
        <v>1.2524331523409628E-2</v>
      </c>
      <c r="H615" s="118">
        <f t="shared" si="276"/>
        <v>22502.800000000003</v>
      </c>
      <c r="I615" s="119">
        <f t="shared" si="277"/>
        <v>22216</v>
      </c>
      <c r="J615" s="120">
        <f t="shared" si="280"/>
        <v>-1.2745080612190611E-2</v>
      </c>
    </row>
    <row r="616" spans="1:10" ht="16" thickBot="1" x14ac:dyDescent="0.25">
      <c r="A616" s="121" t="s">
        <v>15</v>
      </c>
      <c r="B616" s="122">
        <f t="shared" si="271"/>
        <v>28023.8</v>
      </c>
      <c r="C616" s="123">
        <f t="shared" si="271"/>
        <v>29960.400000000001</v>
      </c>
      <c r="D616" s="124">
        <f t="shared" si="272"/>
        <v>6.9105546000185633E-2</v>
      </c>
      <c r="E616" s="123">
        <f t="shared" ref="E616" si="293">E702+E788+E874+E960</f>
        <v>13281.4</v>
      </c>
      <c r="F616" s="123">
        <f t="shared" ref="F616" si="294">F702+F788+F874+F960</f>
        <v>16152.400000000001</v>
      </c>
      <c r="G616" s="124">
        <f t="shared" si="275"/>
        <v>0.21616697034951149</v>
      </c>
      <c r="H616" s="122">
        <f t="shared" si="276"/>
        <v>41305.199999999997</v>
      </c>
      <c r="I616" s="123">
        <f t="shared" si="277"/>
        <v>46112.800000000003</v>
      </c>
      <c r="J616" s="124">
        <f t="shared" si="280"/>
        <v>0.11639212496247461</v>
      </c>
    </row>
    <row r="617" spans="1:10" s="129" customFormat="1" ht="16" thickTop="1" x14ac:dyDescent="0.2">
      <c r="A617" s="125" t="s">
        <v>16</v>
      </c>
      <c r="B617" s="126">
        <f>SUM(B608:B616)</f>
        <v>191595.2</v>
      </c>
      <c r="C617" s="127">
        <f>SUM(C608:C616)</f>
        <v>198334.6</v>
      </c>
      <c r="D617" s="128">
        <f t="shared" si="272"/>
        <v>3.5175202719065997E-2</v>
      </c>
      <c r="E617" s="127">
        <f>SUM(E608:E616)</f>
        <v>54370.899999999994</v>
      </c>
      <c r="F617" s="127">
        <f>SUM(F608:F616)</f>
        <v>61862.400000000001</v>
      </c>
      <c r="G617" s="128">
        <f t="shared" si="275"/>
        <v>0.13778510195711324</v>
      </c>
      <c r="H617" s="126">
        <f t="shared" si="276"/>
        <v>245966.1</v>
      </c>
      <c r="I617" s="127">
        <f t="shared" si="277"/>
        <v>260197</v>
      </c>
      <c r="J617" s="128">
        <f t="shared" si="280"/>
        <v>5.785715999074667E-2</v>
      </c>
    </row>
    <row r="618" spans="1:10" s="134" customFormat="1" ht="16" thickBot="1" x14ac:dyDescent="0.25">
      <c r="A618" s="130" t="s">
        <v>17</v>
      </c>
      <c r="B618" s="131">
        <f>B617/B687</f>
        <v>0.49439457081295884</v>
      </c>
      <c r="C618" s="132">
        <f>C617/C687</f>
        <v>0.49641589429310362</v>
      </c>
      <c r="D618" s="133">
        <f t="shared" si="272"/>
        <v>4.0884823569583475E-3</v>
      </c>
      <c r="E618" s="131">
        <f>E617/E687</f>
        <v>0.1103114883546919</v>
      </c>
      <c r="F618" s="132">
        <f>F617/F687</f>
        <v>0.11514770450136945</v>
      </c>
      <c r="G618" s="133">
        <f t="shared" si="275"/>
        <v>4.3841454945538767E-2</v>
      </c>
      <c r="H618" s="131">
        <f>H617/H687</f>
        <v>0.27937353095714973</v>
      </c>
      <c r="I618" s="132">
        <f>I617/I687</f>
        <v>0.27775766686130354</v>
      </c>
      <c r="J618" s="133">
        <f t="shared" si="280"/>
        <v>-5.7838840004281857E-3</v>
      </c>
    </row>
    <row r="619" spans="1:10" x14ac:dyDescent="0.2">
      <c r="A619" s="135" t="s">
        <v>18</v>
      </c>
      <c r="B619" s="118">
        <f t="shared" ref="B619" si="295">B705+B791+B877+B963</f>
        <v>4382.2000000000007</v>
      </c>
      <c r="C619" s="119">
        <f t="shared" ref="C619" si="296">C705+C791+C877+C963</f>
        <v>4832.5</v>
      </c>
      <c r="D619" s="120">
        <f t="shared" ref="D619:D650" si="297">IFERROR((C619-B619)/B619,0)</f>
        <v>0.1027566062708227</v>
      </c>
      <c r="E619" s="119">
        <f t="shared" ref="E619" si="298">E705+E791+E877+E963</f>
        <v>5308.0000000000009</v>
      </c>
      <c r="F619" s="119">
        <f t="shared" ref="F619" si="299">F705+F791+F877+F963</f>
        <v>7901.4</v>
      </c>
      <c r="G619" s="120">
        <f t="shared" ref="G619:G650" si="300">IFERROR((F619-E619)/E619,0)</f>
        <v>0.48858327053504114</v>
      </c>
      <c r="H619" s="118">
        <f t="shared" ref="H619:I623" si="301">B619+E619</f>
        <v>9690.2000000000007</v>
      </c>
      <c r="I619" s="119">
        <f t="shared" si="301"/>
        <v>12733.9</v>
      </c>
      <c r="J619" s="120">
        <f t="shared" ref="J619:J682" si="302">IFERROR((I619-H619)/H619,0)</f>
        <v>0.31410084415182338</v>
      </c>
    </row>
    <row r="620" spans="1:10" x14ac:dyDescent="0.2">
      <c r="A620" s="135" t="s">
        <v>19</v>
      </c>
      <c r="B620" s="118">
        <f t="shared" ref="B620" si="303">B706+B792+B878+B964</f>
        <v>3883.7999999999997</v>
      </c>
      <c r="C620" s="119">
        <f t="shared" ref="C620" si="304">C706+C792+C878+C964</f>
        <v>3214.1</v>
      </c>
      <c r="D620" s="120">
        <f t="shared" si="297"/>
        <v>-0.17243421391420771</v>
      </c>
      <c r="E620" s="119">
        <f t="shared" ref="E620" si="305">E706+E792+E878+E964</f>
        <v>16529.599999999999</v>
      </c>
      <c r="F620" s="119">
        <f t="shared" ref="F620" si="306">F706+F792+F878+F964</f>
        <v>15892.4</v>
      </c>
      <c r="G620" s="120">
        <f t="shared" si="300"/>
        <v>-3.8549027199690188E-2</v>
      </c>
      <c r="H620" s="118">
        <f t="shared" si="301"/>
        <v>20413.399999999998</v>
      </c>
      <c r="I620" s="119">
        <f t="shared" si="301"/>
        <v>19106.5</v>
      </c>
      <c r="J620" s="120">
        <f t="shared" si="302"/>
        <v>-6.4021672038954702E-2</v>
      </c>
    </row>
    <row r="621" spans="1:10" x14ac:dyDescent="0.2">
      <c r="A621" s="135" t="s">
        <v>20</v>
      </c>
      <c r="B621" s="118">
        <f t="shared" ref="B621" si="307">B707+B793+B879+B965</f>
        <v>0</v>
      </c>
      <c r="C621" s="119">
        <f t="shared" ref="C621" si="308">C707+C793+C879+C965</f>
        <v>0</v>
      </c>
      <c r="D621" s="120">
        <f t="shared" si="297"/>
        <v>0</v>
      </c>
      <c r="E621" s="119">
        <f t="shared" ref="E621" si="309">E707+E793+E879+E965</f>
        <v>0</v>
      </c>
      <c r="F621" s="119">
        <f t="shared" ref="F621" si="310">F707+F793+F879+F965</f>
        <v>0</v>
      </c>
      <c r="G621" s="120">
        <f t="shared" si="300"/>
        <v>0</v>
      </c>
      <c r="H621" s="118">
        <f t="shared" si="301"/>
        <v>0</v>
      </c>
      <c r="I621" s="119">
        <f t="shared" si="301"/>
        <v>0</v>
      </c>
      <c r="J621" s="120">
        <f t="shared" si="302"/>
        <v>0</v>
      </c>
    </row>
    <row r="622" spans="1:10" ht="16" thickBot="1" x14ac:dyDescent="0.25">
      <c r="A622" s="121" t="s">
        <v>21</v>
      </c>
      <c r="B622" s="122">
        <f t="shared" ref="B622" si="311">B708+B794+B880+B966</f>
        <v>4098.5</v>
      </c>
      <c r="C622" s="123">
        <f t="shared" ref="C622" si="312">C708+C794+C880+C966</f>
        <v>4310.7999999999993</v>
      </c>
      <c r="D622" s="124">
        <f t="shared" si="297"/>
        <v>5.1799438819079974E-2</v>
      </c>
      <c r="E622" s="123">
        <f t="shared" ref="E622" si="313">E708+E794+E880+E966</f>
        <v>4926.1000000000004</v>
      </c>
      <c r="F622" s="123">
        <f t="shared" ref="F622" si="314">F708+F794+F880+F966</f>
        <v>4708.7000000000007</v>
      </c>
      <c r="G622" s="124">
        <f t="shared" si="300"/>
        <v>-4.4132275024867468E-2</v>
      </c>
      <c r="H622" s="122">
        <f t="shared" si="301"/>
        <v>9024.6</v>
      </c>
      <c r="I622" s="123">
        <f t="shared" si="301"/>
        <v>9019.5</v>
      </c>
      <c r="J622" s="124">
        <f t="shared" si="302"/>
        <v>-5.6512199986707046E-4</v>
      </c>
    </row>
    <row r="623" spans="1:10" s="129" customFormat="1" ht="16" thickTop="1" x14ac:dyDescent="0.2">
      <c r="A623" s="125" t="s">
        <v>22</v>
      </c>
      <c r="B623" s="126">
        <f>SUM(B619:B622)</f>
        <v>12364.5</v>
      </c>
      <c r="C623" s="127">
        <f>SUM(C619:C622)</f>
        <v>12357.4</v>
      </c>
      <c r="D623" s="128">
        <f t="shared" si="297"/>
        <v>-5.7422459460555329E-4</v>
      </c>
      <c r="E623" s="127">
        <f>SUM(E619:E622)</f>
        <v>26763.699999999997</v>
      </c>
      <c r="F623" s="127">
        <f>SUM(F619:F622)</f>
        <v>28502.5</v>
      </c>
      <c r="G623" s="128">
        <f t="shared" si="300"/>
        <v>6.4968595523040656E-2</v>
      </c>
      <c r="H623" s="126">
        <f t="shared" si="301"/>
        <v>39128.199999999997</v>
      </c>
      <c r="I623" s="127">
        <f t="shared" si="301"/>
        <v>40859.9</v>
      </c>
      <c r="J623" s="128">
        <f t="shared" si="302"/>
        <v>4.4257083126747573E-2</v>
      </c>
    </row>
    <row r="624" spans="1:10" s="134" customFormat="1" ht="16" thickBot="1" x14ac:dyDescent="0.25">
      <c r="A624" s="130" t="s">
        <v>17</v>
      </c>
      <c r="B624" s="131">
        <f>B623/B687</f>
        <v>3.1905505309197876E-2</v>
      </c>
      <c r="C624" s="132">
        <f>C623/C687</f>
        <v>3.0929599636864161E-2</v>
      </c>
      <c r="D624" s="133">
        <f t="shared" si="297"/>
        <v>-3.0587375528961666E-2</v>
      </c>
      <c r="E624" s="132">
        <f>E623/E687</f>
        <v>5.4300068251187078E-2</v>
      </c>
      <c r="F624" s="132">
        <f>F623/F687</f>
        <v>5.3053186548699741E-2</v>
      </c>
      <c r="G624" s="133">
        <f t="shared" si="300"/>
        <v>-2.2962801754122634E-2</v>
      </c>
      <c r="H624" s="131">
        <f>H623/H687</f>
        <v>4.4442642274677466E-2</v>
      </c>
      <c r="I624" s="132">
        <f>I623/I687</f>
        <v>4.3617530149026223E-2</v>
      </c>
      <c r="J624" s="133">
        <f t="shared" si="302"/>
        <v>-1.8565775647443328E-2</v>
      </c>
    </row>
    <row r="625" spans="1:10" x14ac:dyDescent="0.2">
      <c r="A625" s="135" t="s">
        <v>23</v>
      </c>
      <c r="B625" s="118">
        <f t="shared" ref="B625" si="315">B711+B797+B883+B969</f>
        <v>0</v>
      </c>
      <c r="C625" s="119">
        <f t="shared" ref="C625" si="316">C711+C797+C883+C969</f>
        <v>0</v>
      </c>
      <c r="D625" s="120">
        <f t="shared" si="297"/>
        <v>0</v>
      </c>
      <c r="E625" s="119">
        <f t="shared" ref="E625" si="317">E711+E797+E883+E969</f>
        <v>0</v>
      </c>
      <c r="F625" s="119">
        <f t="shared" ref="F625" si="318">F711+F797+F883+F969</f>
        <v>0</v>
      </c>
      <c r="G625" s="120">
        <f t="shared" si="300"/>
        <v>0</v>
      </c>
      <c r="H625" s="118">
        <f t="shared" ref="H625:I631" si="319">B625+E625</f>
        <v>0</v>
      </c>
      <c r="I625" s="119">
        <f t="shared" si="319"/>
        <v>0</v>
      </c>
      <c r="J625" s="120">
        <f t="shared" si="302"/>
        <v>0</v>
      </c>
    </row>
    <row r="626" spans="1:10" x14ac:dyDescent="0.2">
      <c r="A626" s="135" t="s">
        <v>24</v>
      </c>
      <c r="B626" s="118">
        <f t="shared" ref="B626" si="320">B712+B798+B884+B970</f>
        <v>655.20000000000005</v>
      </c>
      <c r="C626" s="119">
        <f t="shared" ref="C626" si="321">C712+C798+C884+C970</f>
        <v>743.80000000000007</v>
      </c>
      <c r="D626" s="120">
        <f t="shared" si="297"/>
        <v>0.13522588522588525</v>
      </c>
      <c r="E626" s="119">
        <f t="shared" ref="E626" si="322">E712+E798+E884+E970</f>
        <v>5399.8</v>
      </c>
      <c r="F626" s="119">
        <f t="shared" ref="F626" si="323">F712+F798+F884+F970</f>
        <v>7405.3</v>
      </c>
      <c r="G626" s="120">
        <f t="shared" si="300"/>
        <v>0.37140264454239047</v>
      </c>
      <c r="H626" s="118">
        <f t="shared" si="319"/>
        <v>6055</v>
      </c>
      <c r="I626" s="119">
        <f t="shared" si="319"/>
        <v>8149.1</v>
      </c>
      <c r="J626" s="120">
        <f t="shared" si="302"/>
        <v>0.34584640792733284</v>
      </c>
    </row>
    <row r="627" spans="1:10" x14ac:dyDescent="0.2">
      <c r="A627" s="135" t="s">
        <v>25</v>
      </c>
      <c r="B627" s="118">
        <f t="shared" ref="B627" si="324">B713+B799+B885+B971</f>
        <v>697.6</v>
      </c>
      <c r="C627" s="119">
        <f t="shared" ref="C627" si="325">C713+C799+C885+C971</f>
        <v>743.8</v>
      </c>
      <c r="D627" s="120">
        <f t="shared" si="297"/>
        <v>6.6227064220183388E-2</v>
      </c>
      <c r="E627" s="119">
        <f t="shared" ref="E627" si="326">E713+E799+E885+E971</f>
        <v>6187.7</v>
      </c>
      <c r="F627" s="119">
        <f t="shared" ref="F627" si="327">F713+F799+F885+F971</f>
        <v>3836.2</v>
      </c>
      <c r="G627" s="120">
        <f t="shared" si="300"/>
        <v>-0.38002812030318212</v>
      </c>
      <c r="H627" s="118">
        <f t="shared" si="319"/>
        <v>6885.3</v>
      </c>
      <c r="I627" s="119">
        <f t="shared" si="319"/>
        <v>4580</v>
      </c>
      <c r="J627" s="120">
        <f t="shared" si="302"/>
        <v>-0.33481475026505747</v>
      </c>
    </row>
    <row r="628" spans="1:10" x14ac:dyDescent="0.2">
      <c r="A628" s="135" t="s">
        <v>26</v>
      </c>
      <c r="B628" s="118">
        <f t="shared" ref="B628" si="328">B714+B800+B886+B972</f>
        <v>6371.7000000000007</v>
      </c>
      <c r="C628" s="119">
        <f t="shared" ref="C628" si="329">C714+C800+C886+C972</f>
        <v>6338.7</v>
      </c>
      <c r="D628" s="120">
        <f t="shared" si="297"/>
        <v>-5.17915156080809E-3</v>
      </c>
      <c r="E628" s="119">
        <f t="shared" ref="E628" si="330">E714+E800+E886+E972</f>
        <v>52845</v>
      </c>
      <c r="F628" s="119">
        <f t="shared" ref="F628" si="331">F714+F800+F886+F972</f>
        <v>56690.2</v>
      </c>
      <c r="G628" s="120">
        <f t="shared" si="300"/>
        <v>7.2763743022045552E-2</v>
      </c>
      <c r="H628" s="118">
        <f t="shared" si="319"/>
        <v>59216.7</v>
      </c>
      <c r="I628" s="119">
        <f t="shared" si="319"/>
        <v>63028.899999999994</v>
      </c>
      <c r="J628" s="120">
        <f t="shared" si="302"/>
        <v>6.437710983556999E-2</v>
      </c>
    </row>
    <row r="629" spans="1:10" x14ac:dyDescent="0.2">
      <c r="A629" s="135" t="s">
        <v>27</v>
      </c>
      <c r="B629" s="118">
        <f t="shared" ref="B629" si="332">B715+B801+B887+B973</f>
        <v>0</v>
      </c>
      <c r="C629" s="119">
        <f t="shared" ref="C629" si="333">C715+C801+C887+C973</f>
        <v>0</v>
      </c>
      <c r="D629" s="120">
        <f t="shared" si="297"/>
        <v>0</v>
      </c>
      <c r="E629" s="119">
        <f t="shared" ref="E629" si="334">E715+E801+E887+E973</f>
        <v>0</v>
      </c>
      <c r="F629" s="119">
        <f t="shared" ref="F629" si="335">F715+F801+F887+F973</f>
        <v>0</v>
      </c>
      <c r="G629" s="120">
        <f t="shared" si="300"/>
        <v>0</v>
      </c>
      <c r="H629" s="118">
        <f t="shared" si="319"/>
        <v>0</v>
      </c>
      <c r="I629" s="119">
        <f t="shared" si="319"/>
        <v>0</v>
      </c>
      <c r="J629" s="120">
        <f t="shared" si="302"/>
        <v>0</v>
      </c>
    </row>
    <row r="630" spans="1:10" ht="16" thickBot="1" x14ac:dyDescent="0.25">
      <c r="A630" s="121" t="s">
        <v>28</v>
      </c>
      <c r="B630" s="122">
        <f t="shared" ref="B630" si="336">B716+B802+B888+B974</f>
        <v>2227.3000000000002</v>
      </c>
      <c r="C630" s="123">
        <f t="shared" ref="C630" si="337">C716+C802+C888+C974</f>
        <v>1711.4</v>
      </c>
      <c r="D630" s="124">
        <f t="shared" si="297"/>
        <v>-0.23162573519507926</v>
      </c>
      <c r="E630" s="123">
        <f t="shared" ref="E630" si="338">E716+E802+E888+E974</f>
        <v>4206.6000000000004</v>
      </c>
      <c r="F630" s="123">
        <f t="shared" ref="F630" si="339">F716+F802+F888+F974</f>
        <v>3681.6</v>
      </c>
      <c r="G630" s="124">
        <f t="shared" si="300"/>
        <v>-0.12480387961774364</v>
      </c>
      <c r="H630" s="122">
        <f t="shared" si="319"/>
        <v>6433.9000000000005</v>
      </c>
      <c r="I630" s="123">
        <f t="shared" si="319"/>
        <v>5393</v>
      </c>
      <c r="J630" s="124">
        <f t="shared" si="302"/>
        <v>-0.16178367708543814</v>
      </c>
    </row>
    <row r="631" spans="1:10" s="129" customFormat="1" ht="16" thickTop="1" x14ac:dyDescent="0.2">
      <c r="A631" s="125" t="s">
        <v>29</v>
      </c>
      <c r="B631" s="126">
        <f>SUM(B625:B630)</f>
        <v>9951.8000000000011</v>
      </c>
      <c r="C631" s="127">
        <f>SUM(C625:C630)</f>
        <v>9537.6999999999989</v>
      </c>
      <c r="D631" s="128">
        <f t="shared" si="297"/>
        <v>-4.1610562913242041E-2</v>
      </c>
      <c r="E631" s="127">
        <f>SUM(E625:E630)</f>
        <v>68639.100000000006</v>
      </c>
      <c r="F631" s="127">
        <f>SUM(F625:F630)</f>
        <v>71613.3</v>
      </c>
      <c r="G631" s="128">
        <f t="shared" si="300"/>
        <v>4.3330987731482445E-2</v>
      </c>
      <c r="H631" s="126">
        <f t="shared" si="319"/>
        <v>78590.900000000009</v>
      </c>
      <c r="I631" s="127">
        <f t="shared" si="319"/>
        <v>81151</v>
      </c>
      <c r="J631" s="128">
        <f t="shared" si="302"/>
        <v>3.2575018227301009E-2</v>
      </c>
    </row>
    <row r="632" spans="1:10" s="134" customFormat="1" ht="16" thickBot="1" x14ac:dyDescent="0.25">
      <c r="A632" s="130" t="s">
        <v>17</v>
      </c>
      <c r="B632" s="131">
        <f>B631/B687</f>
        <v>2.5679745055285332E-2</v>
      </c>
      <c r="C632" s="132">
        <f>C631/C687</f>
        <v>2.3872112455412892E-2</v>
      </c>
      <c r="D632" s="133">
        <f t="shared" si="297"/>
        <v>-7.0391376393372646E-2</v>
      </c>
      <c r="E632" s="132">
        <f>E631/E687</f>
        <v>0.13925981141247495</v>
      </c>
      <c r="F632" s="132">
        <f>F631/F687</f>
        <v>0.13329756211798963</v>
      </c>
      <c r="G632" s="133">
        <f t="shared" si="300"/>
        <v>-4.2813854435187225E-2</v>
      </c>
      <c r="H632" s="131">
        <f>H631/H687</f>
        <v>8.9265216768084146E-2</v>
      </c>
      <c r="I632" s="132">
        <f>I631/I687</f>
        <v>8.6627872048723242E-2</v>
      </c>
      <c r="J632" s="133">
        <f t="shared" si="302"/>
        <v>-2.9545043577420171E-2</v>
      </c>
    </row>
    <row r="633" spans="1:10" x14ac:dyDescent="0.2">
      <c r="A633" s="135" t="s">
        <v>30</v>
      </c>
      <c r="B633" s="118">
        <f t="shared" ref="B633" si="340">B719+B805+B891+B977</f>
        <v>14439.7</v>
      </c>
      <c r="C633" s="119">
        <f t="shared" ref="C633" si="341">C719+C805+C891+C977</f>
        <v>14774.8</v>
      </c>
      <c r="D633" s="120">
        <f t="shared" si="297"/>
        <v>2.3206853327977627E-2</v>
      </c>
      <c r="E633" s="119">
        <f t="shared" ref="E633" si="342">E719+E805+E891+E977</f>
        <v>741.9</v>
      </c>
      <c r="F633" s="119">
        <f t="shared" ref="F633" si="343">F719+F805+F891+F977</f>
        <v>967.3</v>
      </c>
      <c r="G633" s="120">
        <f t="shared" si="300"/>
        <v>0.30381453026014288</v>
      </c>
      <c r="H633" s="118">
        <f t="shared" ref="H633:I638" si="344">B633+E633</f>
        <v>15181.6</v>
      </c>
      <c r="I633" s="119">
        <f t="shared" si="344"/>
        <v>15742.099999999999</v>
      </c>
      <c r="J633" s="120">
        <f t="shared" si="302"/>
        <v>3.6919692259050306E-2</v>
      </c>
    </row>
    <row r="634" spans="1:10" x14ac:dyDescent="0.2">
      <c r="A634" s="135" t="s">
        <v>31</v>
      </c>
      <c r="B634" s="118">
        <f t="shared" ref="B634" si="345">B720+B806+B892+B978</f>
        <v>12673.6</v>
      </c>
      <c r="C634" s="119">
        <f t="shared" ref="C634" si="346">C720+C806+C892+C978</f>
        <v>12420.2</v>
      </c>
      <c r="D634" s="120">
        <f t="shared" si="297"/>
        <v>-1.9994318899128869E-2</v>
      </c>
      <c r="E634" s="119">
        <f t="shared" ref="E634" si="347">E720+E806+E892+E978</f>
        <v>255.8</v>
      </c>
      <c r="F634" s="119">
        <f t="shared" ref="F634" si="348">F720+F806+F892+F978</f>
        <v>296.60000000000002</v>
      </c>
      <c r="G634" s="120">
        <f t="shared" si="300"/>
        <v>0.15949960906958566</v>
      </c>
      <c r="H634" s="118">
        <f t="shared" si="344"/>
        <v>12929.4</v>
      </c>
      <c r="I634" s="119">
        <f t="shared" si="344"/>
        <v>12716.800000000001</v>
      </c>
      <c r="J634" s="120">
        <f t="shared" si="302"/>
        <v>-1.6443145080204693E-2</v>
      </c>
    </row>
    <row r="635" spans="1:10" x14ac:dyDescent="0.2">
      <c r="A635" s="135" t="s">
        <v>32</v>
      </c>
      <c r="B635" s="118">
        <f t="shared" ref="B635" si="349">B721+B807+B893+B979</f>
        <v>100.9</v>
      </c>
      <c r="C635" s="119">
        <f t="shared" ref="C635" si="350">C721+C807+C893+C979</f>
        <v>114.8</v>
      </c>
      <c r="D635" s="120">
        <f t="shared" si="297"/>
        <v>0.13776015857284432</v>
      </c>
      <c r="E635" s="119">
        <f t="shared" ref="E635" si="351">E721+E807+E893+E979</f>
        <v>12.9</v>
      </c>
      <c r="F635" s="119">
        <f t="shared" ref="F635" si="352">F721+F807+F893+F979</f>
        <v>10.6</v>
      </c>
      <c r="G635" s="120">
        <f t="shared" si="300"/>
        <v>-0.17829457364341089</v>
      </c>
      <c r="H635" s="118">
        <f t="shared" si="344"/>
        <v>113.80000000000001</v>
      </c>
      <c r="I635" s="119">
        <f t="shared" si="344"/>
        <v>125.39999999999999</v>
      </c>
      <c r="J635" s="120">
        <f t="shared" si="302"/>
        <v>0.10193321616871687</v>
      </c>
    </row>
    <row r="636" spans="1:10" x14ac:dyDescent="0.2">
      <c r="A636" s="135" t="s">
        <v>33</v>
      </c>
      <c r="B636" s="118">
        <f t="shared" ref="B636" si="353">B722+B808+B894+B980</f>
        <v>2828</v>
      </c>
      <c r="C636" s="119">
        <f t="shared" ref="C636" si="354">C722+C808+C894+C980</f>
        <v>3220.6</v>
      </c>
      <c r="D636" s="120">
        <f t="shared" si="297"/>
        <v>0.13882602545968881</v>
      </c>
      <c r="E636" s="119">
        <f t="shared" ref="E636" si="355">E722+E808+E894+E980</f>
        <v>81152.2</v>
      </c>
      <c r="F636" s="119">
        <f t="shared" ref="F636" si="356">F722+F808+F894+F980</f>
        <v>95588.099999999991</v>
      </c>
      <c r="G636" s="120">
        <f t="shared" si="300"/>
        <v>0.17788673628071691</v>
      </c>
      <c r="H636" s="118">
        <f t="shared" si="344"/>
        <v>83980.2</v>
      </c>
      <c r="I636" s="119">
        <f t="shared" si="344"/>
        <v>98808.7</v>
      </c>
      <c r="J636" s="120">
        <f t="shared" si="302"/>
        <v>0.17657138230201883</v>
      </c>
    </row>
    <row r="637" spans="1:10" ht="16" thickBot="1" x14ac:dyDescent="0.25">
      <c r="A637" s="121" t="s">
        <v>34</v>
      </c>
      <c r="B637" s="122">
        <f t="shared" ref="B637" si="357">B723+B809+B895+B981</f>
        <v>4520.1000000000004</v>
      </c>
      <c r="C637" s="123">
        <f t="shared" ref="C637" si="358">C723+C809+C895+C981</f>
        <v>4667.8</v>
      </c>
      <c r="D637" s="124">
        <f t="shared" si="297"/>
        <v>3.2676268224154287E-2</v>
      </c>
      <c r="E637" s="123">
        <f t="shared" ref="E637" si="359">E723+E809+E895+E981</f>
        <v>8599</v>
      </c>
      <c r="F637" s="123">
        <f t="shared" ref="F637" si="360">F723+F809+F895+F981</f>
        <v>9681.5</v>
      </c>
      <c r="G637" s="124">
        <f t="shared" si="300"/>
        <v>0.12588673101523434</v>
      </c>
      <c r="H637" s="122">
        <f t="shared" si="344"/>
        <v>13119.1</v>
      </c>
      <c r="I637" s="123">
        <f t="shared" si="344"/>
        <v>14349.3</v>
      </c>
      <c r="J637" s="124">
        <f t="shared" si="302"/>
        <v>9.377167641072931E-2</v>
      </c>
    </row>
    <row r="638" spans="1:10" s="129" customFormat="1" ht="16" thickTop="1" x14ac:dyDescent="0.2">
      <c r="A638" s="125" t="s">
        <v>35</v>
      </c>
      <c r="B638" s="126">
        <f>SUM(B633:B637)</f>
        <v>34562.300000000003</v>
      </c>
      <c r="C638" s="127">
        <f>SUM(C633:C637)</f>
        <v>35198.199999999997</v>
      </c>
      <c r="D638" s="128">
        <f t="shared" si="297"/>
        <v>1.8398659811412844E-2</v>
      </c>
      <c r="E638" s="127">
        <f>SUM(E633:E637)</f>
        <v>90761.8</v>
      </c>
      <c r="F638" s="127">
        <f>SUM(F633:F637)</f>
        <v>106544.09999999999</v>
      </c>
      <c r="G638" s="128">
        <f t="shared" si="300"/>
        <v>0.1738870317688718</v>
      </c>
      <c r="H638" s="126">
        <f t="shared" si="344"/>
        <v>125324.1</v>
      </c>
      <c r="I638" s="127">
        <f t="shared" si="344"/>
        <v>141742.29999999999</v>
      </c>
      <c r="J638" s="128">
        <f t="shared" si="302"/>
        <v>0.13100592783032139</v>
      </c>
    </row>
    <row r="639" spans="1:10" s="134" customFormat="1" ht="16" thickBot="1" x14ac:dyDescent="0.25">
      <c r="A639" s="130" t="s">
        <v>17</v>
      </c>
      <c r="B639" s="131">
        <f>B638/B687</f>
        <v>8.9184976840801483E-2</v>
      </c>
      <c r="C639" s="132">
        <f>C638/C687</f>
        <v>8.8098324399814854E-2</v>
      </c>
      <c r="D639" s="133">
        <f t="shared" si="297"/>
        <v>-1.2184254338332619E-2</v>
      </c>
      <c r="E639" s="132">
        <f>E638/E687</f>
        <v>0.18414389395339928</v>
      </c>
      <c r="F639" s="132">
        <f>F638/F687</f>
        <v>0.19831607799187156</v>
      </c>
      <c r="G639" s="133">
        <f t="shared" si="300"/>
        <v>7.6962552133598275E-2</v>
      </c>
      <c r="H639" s="131">
        <f>H638/H687</f>
        <v>0.14234577989010244</v>
      </c>
      <c r="I639" s="132">
        <f>I638/I687</f>
        <v>0.15130847220972932</v>
      </c>
      <c r="J639" s="133">
        <f t="shared" si="302"/>
        <v>6.2964229263041654E-2</v>
      </c>
    </row>
    <row r="640" spans="1:10" x14ac:dyDescent="0.2">
      <c r="A640" s="135" t="s">
        <v>36</v>
      </c>
      <c r="B640" s="118">
        <f t="shared" ref="B640" si="361">B726+B812+B898+B984</f>
        <v>778.7</v>
      </c>
      <c r="C640" s="119">
        <f t="shared" ref="C640" si="362">C726+C812+C898+C984</f>
        <v>672.9</v>
      </c>
      <c r="D640" s="120">
        <f t="shared" si="297"/>
        <v>-0.13586747142673694</v>
      </c>
      <c r="E640" s="119">
        <f t="shared" ref="E640" si="363">E726+E812+E898+E984</f>
        <v>2262.6</v>
      </c>
      <c r="F640" s="119">
        <f t="shared" ref="F640" si="364">F726+F812+F898+F984</f>
        <v>3276.2</v>
      </c>
      <c r="G640" s="120">
        <f t="shared" si="300"/>
        <v>0.44798019977017589</v>
      </c>
      <c r="H640" s="118">
        <f t="shared" ref="H640:I647" si="365">B640+E640</f>
        <v>3041.3</v>
      </c>
      <c r="I640" s="119">
        <f t="shared" si="365"/>
        <v>3949.1</v>
      </c>
      <c r="J640" s="120">
        <f t="shared" si="302"/>
        <v>0.29849077697037441</v>
      </c>
    </row>
    <row r="641" spans="1:10" x14ac:dyDescent="0.2">
      <c r="A641" s="135" t="s">
        <v>37</v>
      </c>
      <c r="B641" s="118">
        <f t="shared" ref="B641" si="366">B727+B813+B899+B985</f>
        <v>70</v>
      </c>
      <c r="C641" s="119">
        <f t="shared" ref="C641" si="367">C727+C813+C899+C985</f>
        <v>70</v>
      </c>
      <c r="D641" s="120">
        <f t="shared" si="297"/>
        <v>0</v>
      </c>
      <c r="E641" s="119">
        <f t="shared" ref="E641" si="368">E727+E813+E899+E985</f>
        <v>12170.1</v>
      </c>
      <c r="F641" s="119">
        <f t="shared" ref="F641" si="369">F727+F813+F899+F985</f>
        <v>9713.8000000000011</v>
      </c>
      <c r="G641" s="120">
        <f t="shared" si="300"/>
        <v>-0.20183071626362964</v>
      </c>
      <c r="H641" s="118">
        <f t="shared" si="365"/>
        <v>12240.1</v>
      </c>
      <c r="I641" s="119">
        <f t="shared" si="365"/>
        <v>9783.8000000000011</v>
      </c>
      <c r="J641" s="120">
        <f t="shared" si="302"/>
        <v>-0.20067646506155989</v>
      </c>
    </row>
    <row r="642" spans="1:10" x14ac:dyDescent="0.2">
      <c r="A642" s="135" t="s">
        <v>38</v>
      </c>
      <c r="B642" s="118">
        <f t="shared" ref="B642" si="370">B728+B814+B900+B986</f>
        <v>1452.4</v>
      </c>
      <c r="C642" s="119">
        <f t="shared" ref="C642" si="371">C728+C814+C900+C986</f>
        <v>1428.6000000000001</v>
      </c>
      <c r="D642" s="120">
        <f t="shared" si="297"/>
        <v>-1.6386670338749625E-2</v>
      </c>
      <c r="E642" s="119">
        <f t="shared" ref="E642" si="372">E728+E814+E900+E986</f>
        <v>609.29999999999995</v>
      </c>
      <c r="F642" s="119">
        <f t="shared" ref="F642" si="373">F728+F814+F900+F986</f>
        <v>658.7</v>
      </c>
      <c r="G642" s="120">
        <f t="shared" si="300"/>
        <v>8.107664533070752E-2</v>
      </c>
      <c r="H642" s="118">
        <f t="shared" si="365"/>
        <v>2061.6999999999998</v>
      </c>
      <c r="I642" s="119">
        <f t="shared" si="365"/>
        <v>2087.3000000000002</v>
      </c>
      <c r="J642" s="120">
        <f t="shared" si="302"/>
        <v>1.2416937478779826E-2</v>
      </c>
    </row>
    <row r="643" spans="1:10" x14ac:dyDescent="0.2">
      <c r="A643" s="135" t="s">
        <v>39</v>
      </c>
      <c r="B643" s="118">
        <f t="shared" ref="B643" si="374">B729+B815+B901+B987</f>
        <v>3046.2</v>
      </c>
      <c r="C643" s="119">
        <f t="shared" ref="C643" si="375">C729+C815+C901+C987</f>
        <v>2849.7</v>
      </c>
      <c r="D643" s="120">
        <f t="shared" si="297"/>
        <v>-6.4506598384872965E-2</v>
      </c>
      <c r="E643" s="119">
        <f t="shared" ref="E643" si="376">E729+E815+E901+E987</f>
        <v>12604.6</v>
      </c>
      <c r="F643" s="119">
        <f t="shared" ref="F643" si="377">F729+F815+F901+F987</f>
        <v>14663.4</v>
      </c>
      <c r="G643" s="120">
        <f t="shared" si="300"/>
        <v>0.1633371943576154</v>
      </c>
      <c r="H643" s="118">
        <f t="shared" si="365"/>
        <v>15650.8</v>
      </c>
      <c r="I643" s="119">
        <f t="shared" si="365"/>
        <v>17513.099999999999</v>
      </c>
      <c r="J643" s="120">
        <f t="shared" si="302"/>
        <v>0.11899072251897662</v>
      </c>
    </row>
    <row r="644" spans="1:10" x14ac:dyDescent="0.2">
      <c r="A644" s="135" t="s">
        <v>40</v>
      </c>
      <c r="B644" s="118">
        <f t="shared" ref="B644" si="378">B730+B816+B902+B988</f>
        <v>36336.5</v>
      </c>
      <c r="C644" s="119">
        <f t="shared" ref="C644" si="379">C730+C816+C902+C988</f>
        <v>38768.199999999997</v>
      </c>
      <c r="D644" s="120">
        <f t="shared" si="297"/>
        <v>6.6921690311394805E-2</v>
      </c>
      <c r="E644" s="119">
        <f t="shared" ref="E644" si="380">E730+E816+E902+E988</f>
        <v>67515.399999999994</v>
      </c>
      <c r="F644" s="119">
        <f t="shared" ref="F644" si="381">F730+F816+F902+F988</f>
        <v>78494</v>
      </c>
      <c r="G644" s="120">
        <f t="shared" si="300"/>
        <v>0.16260882702316815</v>
      </c>
      <c r="H644" s="118">
        <f t="shared" si="365"/>
        <v>103851.9</v>
      </c>
      <c r="I644" s="119">
        <f t="shared" si="365"/>
        <v>117262.2</v>
      </c>
      <c r="J644" s="120">
        <f t="shared" si="302"/>
        <v>0.12912907707995716</v>
      </c>
    </row>
    <row r="645" spans="1:10" x14ac:dyDescent="0.2">
      <c r="A645" s="135" t="s">
        <v>41</v>
      </c>
      <c r="B645" s="118">
        <f t="shared" ref="B645" si="382">B731+B817+B903+B989</f>
        <v>1685.4</v>
      </c>
      <c r="C645" s="119">
        <f t="shared" ref="C645" si="383">C731+C817+C903+C989</f>
        <v>1589.1</v>
      </c>
      <c r="D645" s="120">
        <f t="shared" si="297"/>
        <v>-5.7137771448914312E-2</v>
      </c>
      <c r="E645" s="119">
        <f t="shared" ref="E645" si="384">E731+E817+E903+E989</f>
        <v>21701.1</v>
      </c>
      <c r="F645" s="119">
        <f t="shared" ref="F645" si="385">F731+F817+F903+F989</f>
        <v>24091.599999999999</v>
      </c>
      <c r="G645" s="120">
        <f t="shared" si="300"/>
        <v>0.11015570639276351</v>
      </c>
      <c r="H645" s="118">
        <f t="shared" si="365"/>
        <v>23386.5</v>
      </c>
      <c r="I645" s="119">
        <f t="shared" si="365"/>
        <v>25680.699999999997</v>
      </c>
      <c r="J645" s="120">
        <f t="shared" si="302"/>
        <v>9.8099330810510213E-2</v>
      </c>
    </row>
    <row r="646" spans="1:10" ht="16" thickBot="1" x14ac:dyDescent="0.25">
      <c r="A646" s="121" t="s">
        <v>42</v>
      </c>
      <c r="B646" s="122">
        <f t="shared" ref="B646" si="386">B732+B818+B904+B990</f>
        <v>4142.2</v>
      </c>
      <c r="C646" s="123">
        <f t="shared" ref="C646" si="387">C732+C818+C904+C990</f>
        <v>4024</v>
      </c>
      <c r="D646" s="124">
        <f t="shared" si="297"/>
        <v>-2.8535560813094447E-2</v>
      </c>
      <c r="E646" s="123">
        <f t="shared" ref="E646" si="388">E732+E818+E904+E990</f>
        <v>1858.3000000000002</v>
      </c>
      <c r="F646" s="123">
        <f t="shared" ref="F646" si="389">F732+F818+F904+F990</f>
        <v>2185.4</v>
      </c>
      <c r="G646" s="124">
        <f t="shared" si="300"/>
        <v>0.17602109454878107</v>
      </c>
      <c r="H646" s="122">
        <f t="shared" si="365"/>
        <v>6000.5</v>
      </c>
      <c r="I646" s="123">
        <f t="shared" si="365"/>
        <v>6209.4</v>
      </c>
      <c r="J646" s="124">
        <f t="shared" si="302"/>
        <v>3.4813765519539977E-2</v>
      </c>
    </row>
    <row r="647" spans="1:10" s="129" customFormat="1" ht="16" thickTop="1" x14ac:dyDescent="0.2">
      <c r="A647" s="125" t="s">
        <v>43</v>
      </c>
      <c r="B647" s="126">
        <f>SUM(B640:B646)</f>
        <v>47511.4</v>
      </c>
      <c r="C647" s="127">
        <f>SUM(C640:C646)</f>
        <v>49402.499999999993</v>
      </c>
      <c r="D647" s="128">
        <f t="shared" si="297"/>
        <v>3.9803078840025576E-2</v>
      </c>
      <c r="E647" s="127">
        <f>SUM(E640:E646)</f>
        <v>118721.40000000001</v>
      </c>
      <c r="F647" s="127">
        <f>SUM(F640:F646)</f>
        <v>133083.1</v>
      </c>
      <c r="G647" s="128">
        <f t="shared" si="300"/>
        <v>0.12096976619211024</v>
      </c>
      <c r="H647" s="126">
        <f t="shared" si="365"/>
        <v>166232.80000000002</v>
      </c>
      <c r="I647" s="127">
        <f t="shared" si="365"/>
        <v>182485.6</v>
      </c>
      <c r="J647" s="128">
        <f t="shared" si="302"/>
        <v>9.7771318295787515E-2</v>
      </c>
    </row>
    <row r="648" spans="1:10" s="134" customFormat="1" ht="16" thickBot="1" x14ac:dyDescent="0.25">
      <c r="A648" s="130" t="s">
        <v>17</v>
      </c>
      <c r="B648" s="131">
        <f>B647/B687</f>
        <v>0.12259899105887211</v>
      </c>
      <c r="C648" s="132">
        <f>C647/C687</f>
        <v>0.12365056938030504</v>
      </c>
      <c r="D648" s="133">
        <f t="shared" si="297"/>
        <v>8.5773815294121359E-3</v>
      </c>
      <c r="E648" s="132">
        <f>E647/E687</f>
        <v>0.24087028784796133</v>
      </c>
      <c r="F648" s="132">
        <f>F647/F687</f>
        <v>0.24771449980806112</v>
      </c>
      <c r="G648" s="133">
        <f t="shared" si="300"/>
        <v>2.8414513144186131E-2</v>
      </c>
      <c r="H648" s="131">
        <f>H647/H687</f>
        <v>0.18881075195684968</v>
      </c>
      <c r="I648" s="132">
        <f>I647/I687</f>
        <v>0.19480153303760264</v>
      </c>
      <c r="J648" s="133">
        <f t="shared" si="302"/>
        <v>3.1729025061676984E-2</v>
      </c>
    </row>
    <row r="649" spans="1:10" x14ac:dyDescent="0.2">
      <c r="A649" s="135" t="s">
        <v>44</v>
      </c>
      <c r="B649" s="118">
        <f t="shared" ref="B649" si="390">B735+B821+B907+B993</f>
        <v>7426.4999999999991</v>
      </c>
      <c r="C649" s="119">
        <f t="shared" ref="C649" si="391">C735+C821+C907+C993</f>
        <v>7942.2979999999998</v>
      </c>
      <c r="D649" s="120">
        <f t="shared" si="297"/>
        <v>6.9453713054601865E-2</v>
      </c>
      <c r="E649" s="119">
        <f t="shared" ref="E649" si="392">E735+E821+E907+E993</f>
        <v>12715.800000000001</v>
      </c>
      <c r="F649" s="119">
        <f t="shared" ref="F649" si="393">F735+F821+F907+F993</f>
        <v>11189.132</v>
      </c>
      <c r="G649" s="120">
        <f t="shared" si="300"/>
        <v>-0.12006071187027173</v>
      </c>
      <c r="H649" s="118">
        <f t="shared" ref="H649:I654" si="394">B649+E649</f>
        <v>20142.3</v>
      </c>
      <c r="I649" s="119">
        <f t="shared" si="394"/>
        <v>19131.43</v>
      </c>
      <c r="J649" s="120">
        <f t="shared" si="302"/>
        <v>-5.0186423596113604E-2</v>
      </c>
    </row>
    <row r="650" spans="1:10" x14ac:dyDescent="0.2">
      <c r="A650" s="135" t="s">
        <v>45</v>
      </c>
      <c r="B650" s="118">
        <f t="shared" ref="B650" si="395">B736+B822+B908+B994</f>
        <v>4435.7</v>
      </c>
      <c r="C650" s="119">
        <f t="shared" ref="C650" si="396">C736+C822+C908+C994</f>
        <v>4761.8959999999997</v>
      </c>
      <c r="D650" s="120">
        <f t="shared" si="297"/>
        <v>7.3538787564533206E-2</v>
      </c>
      <c r="E650" s="119">
        <f t="shared" ref="E650" si="397">E736+E822+E908+E994</f>
        <v>4675.6000000000004</v>
      </c>
      <c r="F650" s="119">
        <f t="shared" ref="F650" si="398">F736+F822+F908+F994</f>
        <v>3257.1369999999997</v>
      </c>
      <c r="G650" s="120">
        <f t="shared" si="300"/>
        <v>-0.30337560954743786</v>
      </c>
      <c r="H650" s="118">
        <f t="shared" si="394"/>
        <v>9111.2999999999993</v>
      </c>
      <c r="I650" s="119">
        <f t="shared" si="394"/>
        <v>8019.0329999999994</v>
      </c>
      <c r="J650" s="120">
        <f t="shared" si="302"/>
        <v>-0.11988047808764939</v>
      </c>
    </row>
    <row r="651" spans="1:10" x14ac:dyDescent="0.2">
      <c r="A651" s="135" t="s">
        <v>46</v>
      </c>
      <c r="B651" s="118">
        <f t="shared" ref="B651" si="399">B737+B823+B909+B995</f>
        <v>8409.1999999999989</v>
      </c>
      <c r="C651" s="119">
        <f t="shared" ref="C651" si="400">C737+C823+C909+C995</f>
        <v>9467.4220000000005</v>
      </c>
      <c r="D651" s="120">
        <f t="shared" ref="D651:D682" si="401">IFERROR((C651-B651)/B651,0)</f>
        <v>0.1258409836845362</v>
      </c>
      <c r="E651" s="119">
        <f t="shared" ref="E651" si="402">E737+E823+E909+E995</f>
        <v>2198</v>
      </c>
      <c r="F651" s="119">
        <f t="shared" ref="F651" si="403">F737+F823+F909+F995</f>
        <v>2989.2150000000001</v>
      </c>
      <c r="G651" s="120">
        <f t="shared" ref="G651:G682" si="404">IFERROR((F651-E651)/E651,0)</f>
        <v>0.35997042766151055</v>
      </c>
      <c r="H651" s="118">
        <f t="shared" si="394"/>
        <v>10607.199999999999</v>
      </c>
      <c r="I651" s="119">
        <f t="shared" si="394"/>
        <v>12456.637000000001</v>
      </c>
      <c r="J651" s="120">
        <f t="shared" si="302"/>
        <v>0.17435675767403291</v>
      </c>
    </row>
    <row r="652" spans="1:10" x14ac:dyDescent="0.2">
      <c r="A652" s="135" t="s">
        <v>47</v>
      </c>
      <c r="B652" s="118">
        <f t="shared" ref="B652" si="405">B738+B824+B910+B996</f>
        <v>27.4</v>
      </c>
      <c r="C652" s="119">
        <f t="shared" ref="C652" si="406">C738+C824+C910+C996</f>
        <v>36.299999999999997</v>
      </c>
      <c r="D652" s="120">
        <f t="shared" si="401"/>
        <v>0.32481751824817517</v>
      </c>
      <c r="E652" s="119">
        <f t="shared" ref="E652" si="407">E738+E824+E910+E996</f>
        <v>3.1</v>
      </c>
      <c r="F652" s="119">
        <f t="shared" ref="F652" si="408">F738+F824+F910+F996</f>
        <v>3.1</v>
      </c>
      <c r="G652" s="120">
        <f t="shared" si="404"/>
        <v>0</v>
      </c>
      <c r="H652" s="118">
        <f t="shared" si="394"/>
        <v>30.5</v>
      </c>
      <c r="I652" s="119">
        <f t="shared" si="394"/>
        <v>39.4</v>
      </c>
      <c r="J652" s="120">
        <f t="shared" si="302"/>
        <v>0.29180327868852457</v>
      </c>
    </row>
    <row r="653" spans="1:10" ht="16" thickBot="1" x14ac:dyDescent="0.25">
      <c r="A653" s="121" t="s">
        <v>48</v>
      </c>
      <c r="B653" s="122">
        <f t="shared" ref="B653" si="409">B739+B825+B911+B997</f>
        <v>8668.2999999999993</v>
      </c>
      <c r="C653" s="123">
        <f t="shared" ref="C653" si="410">C739+C825+C911+C997</f>
        <v>8605.4</v>
      </c>
      <c r="D653" s="124">
        <f t="shared" si="401"/>
        <v>-7.2563247695626183E-3</v>
      </c>
      <c r="E653" s="123">
        <f t="shared" ref="E653" si="411">E739+E825+E911+E997</f>
        <v>2378.2000000000003</v>
      </c>
      <c r="F653" s="123">
        <f t="shared" ref="F653" si="412">F739+F825+F911+F997</f>
        <v>2593.2999999999997</v>
      </c>
      <c r="G653" s="124">
        <f t="shared" si="404"/>
        <v>9.0446556218988908E-2</v>
      </c>
      <c r="H653" s="122">
        <f t="shared" si="394"/>
        <v>11046.5</v>
      </c>
      <c r="I653" s="123">
        <f t="shared" si="394"/>
        <v>11198.699999999999</v>
      </c>
      <c r="J653" s="124">
        <f t="shared" si="302"/>
        <v>1.3778119766441761E-2</v>
      </c>
    </row>
    <row r="654" spans="1:10" s="129" customFormat="1" ht="16" thickTop="1" x14ac:dyDescent="0.2">
      <c r="A654" s="125" t="s">
        <v>49</v>
      </c>
      <c r="B654" s="126">
        <f>SUM(B649:B653)</f>
        <v>28967.1</v>
      </c>
      <c r="C654" s="127">
        <f>SUM(C649:C653)</f>
        <v>30813.315999999999</v>
      </c>
      <c r="D654" s="128">
        <f t="shared" si="401"/>
        <v>6.3734926865305824E-2</v>
      </c>
      <c r="E654" s="127">
        <f>SUM(E649:E653)</f>
        <v>21970.7</v>
      </c>
      <c r="F654" s="127">
        <f>SUM(F649:F653)</f>
        <v>20031.883999999998</v>
      </c>
      <c r="G654" s="128">
        <f t="shared" si="404"/>
        <v>-8.8245526997319274E-2</v>
      </c>
      <c r="H654" s="126">
        <f t="shared" si="394"/>
        <v>50937.8</v>
      </c>
      <c r="I654" s="127">
        <f t="shared" si="394"/>
        <v>50845.2</v>
      </c>
      <c r="J654" s="128">
        <f t="shared" si="302"/>
        <v>-1.8179034037592086E-3</v>
      </c>
    </row>
    <row r="655" spans="1:10" s="134" customFormat="1" ht="16" thickBot="1" x14ac:dyDescent="0.25">
      <c r="A655" s="130" t="s">
        <v>17</v>
      </c>
      <c r="B655" s="131">
        <f>B654/B687</f>
        <v>7.4747055104700214E-2</v>
      </c>
      <c r="C655" s="132">
        <f>C654/C687</f>
        <v>7.7123304850873209E-2</v>
      </c>
      <c r="D655" s="133">
        <f t="shared" si="401"/>
        <v>3.1790546702402098E-2</v>
      </c>
      <c r="E655" s="132">
        <f>E654/E687</f>
        <v>4.4575694299605666E-2</v>
      </c>
      <c r="F655" s="132">
        <f>F654/F687</f>
        <v>3.7286388168543579E-2</v>
      </c>
      <c r="G655" s="133">
        <f t="shared" si="404"/>
        <v>-0.16352647436220799</v>
      </c>
      <c r="H655" s="131">
        <f>H654/H687</f>
        <v>5.7856237283060968E-2</v>
      </c>
      <c r="I655" s="132">
        <f>I654/I687</f>
        <v>5.4276736945838532E-2</v>
      </c>
      <c r="J655" s="133">
        <f t="shared" si="302"/>
        <v>-6.1868875428413586E-2</v>
      </c>
    </row>
    <row r="656" spans="1:10" x14ac:dyDescent="0.2">
      <c r="A656" s="135" t="s">
        <v>50</v>
      </c>
      <c r="B656" s="118">
        <f t="shared" ref="B656" si="413">B742+B828+B914+B1000</f>
        <v>2093.4</v>
      </c>
      <c r="C656" s="119">
        <f t="shared" ref="C656" si="414">C742+C828+C914+C1000</f>
        <v>2173.1999999999998</v>
      </c>
      <c r="D656" s="120">
        <f t="shared" si="401"/>
        <v>3.8119805101748221E-2</v>
      </c>
      <c r="E656" s="119">
        <f t="shared" ref="E656" si="415">E742+E828+E914+E1000</f>
        <v>783.9</v>
      </c>
      <c r="F656" s="119">
        <f t="shared" ref="F656" si="416">F742+F828+F914+F1000</f>
        <v>783.2</v>
      </c>
      <c r="G656" s="120">
        <f t="shared" si="404"/>
        <v>-8.9297104222468653E-4</v>
      </c>
      <c r="H656" s="118">
        <f t="shared" ref="H656:H669" si="417">B656+E656</f>
        <v>2877.3</v>
      </c>
      <c r="I656" s="119">
        <f t="shared" ref="I656:I669" si="418">C656+F656</f>
        <v>2956.3999999999996</v>
      </c>
      <c r="J656" s="120">
        <f t="shared" si="302"/>
        <v>2.7491050637750477E-2</v>
      </c>
    </row>
    <row r="657" spans="1:10" x14ac:dyDescent="0.2">
      <c r="A657" s="135" t="s">
        <v>51</v>
      </c>
      <c r="B657" s="118">
        <f t="shared" ref="B657" si="419">B743+B829+B915+B1001</f>
        <v>4448.4000000000005</v>
      </c>
      <c r="C657" s="119">
        <f t="shared" ref="C657" si="420">C743+C829+C915+C1001</f>
        <v>4196</v>
      </c>
      <c r="D657" s="120">
        <f t="shared" si="401"/>
        <v>-5.6739501843359526E-2</v>
      </c>
      <c r="E657" s="119">
        <f t="shared" ref="E657" si="421">E743+E829+E915+E1001</f>
        <v>3589.1</v>
      </c>
      <c r="F657" s="119">
        <f t="shared" ref="F657" si="422">F743+F829+F915+F1001</f>
        <v>3876.7999999999997</v>
      </c>
      <c r="G657" s="120">
        <f t="shared" si="404"/>
        <v>8.0159371430163495E-2</v>
      </c>
      <c r="H657" s="118">
        <f t="shared" si="417"/>
        <v>8037.5</v>
      </c>
      <c r="I657" s="119">
        <f t="shared" si="418"/>
        <v>8072.7999999999993</v>
      </c>
      <c r="J657" s="120">
        <f t="shared" si="302"/>
        <v>4.3919129082425224E-3</v>
      </c>
    </row>
    <row r="658" spans="1:10" x14ac:dyDescent="0.2">
      <c r="A658" s="135" t="s">
        <v>52</v>
      </c>
      <c r="B658" s="118">
        <f t="shared" ref="B658" si="423">B744+B830+B916+B1002</f>
        <v>10667.199999999999</v>
      </c>
      <c r="C658" s="119">
        <f t="shared" ref="C658" si="424">C744+C830+C916+C1002</f>
        <v>9663.9</v>
      </c>
      <c r="D658" s="120">
        <f t="shared" si="401"/>
        <v>-9.4054672266386627E-2</v>
      </c>
      <c r="E658" s="119">
        <f t="shared" ref="E658" si="425">E744+E830+E916+E1002</f>
        <v>13790.699999999999</v>
      </c>
      <c r="F658" s="119">
        <f t="shared" ref="F658" si="426">F744+F830+F916+F1002</f>
        <v>14183.9</v>
      </c>
      <c r="G658" s="120">
        <f t="shared" si="404"/>
        <v>2.8511968210460727E-2</v>
      </c>
      <c r="H658" s="118">
        <f t="shared" si="417"/>
        <v>24457.899999999998</v>
      </c>
      <c r="I658" s="119">
        <f t="shared" si="418"/>
        <v>23847.8</v>
      </c>
      <c r="J658" s="120">
        <f t="shared" si="302"/>
        <v>-2.4944905327113062E-2</v>
      </c>
    </row>
    <row r="659" spans="1:10" x14ac:dyDescent="0.2">
      <c r="A659" s="135" t="s">
        <v>53</v>
      </c>
      <c r="B659" s="118">
        <f t="shared" ref="B659" si="427">B745+B831+B917+B1003</f>
        <v>2884.5</v>
      </c>
      <c r="C659" s="119">
        <f t="shared" ref="C659" si="428">C745+C831+C917+C1003</f>
        <v>2619.1999999999998</v>
      </c>
      <c r="D659" s="120">
        <f t="shared" si="401"/>
        <v>-9.1974345640492353E-2</v>
      </c>
      <c r="E659" s="119">
        <f t="shared" ref="E659" si="429">E745+E831+E917+E1003</f>
        <v>901.3</v>
      </c>
      <c r="F659" s="119">
        <f t="shared" ref="F659" si="430">F745+F831+F917+F1003</f>
        <v>766.5</v>
      </c>
      <c r="G659" s="120">
        <f t="shared" si="404"/>
        <v>-0.14956174414734269</v>
      </c>
      <c r="H659" s="118">
        <f t="shared" si="417"/>
        <v>3785.8</v>
      </c>
      <c r="I659" s="119">
        <f t="shared" si="418"/>
        <v>3385.7</v>
      </c>
      <c r="J659" s="120">
        <f t="shared" si="302"/>
        <v>-0.10568439959849975</v>
      </c>
    </row>
    <row r="660" spans="1:10" x14ac:dyDescent="0.2">
      <c r="A660" s="135" t="s">
        <v>54</v>
      </c>
      <c r="B660" s="118">
        <f t="shared" ref="B660" si="431">B746+B832+B918+B1004</f>
        <v>11931.7</v>
      </c>
      <c r="C660" s="119">
        <f t="shared" ref="C660" si="432">C746+C832+C918+C1004</f>
        <v>13546.6</v>
      </c>
      <c r="D660" s="120">
        <f t="shared" si="401"/>
        <v>0.13534534056337316</v>
      </c>
      <c r="E660" s="119">
        <f t="shared" ref="E660" si="433">E746+E832+E918+E1004</f>
        <v>6448.5999999999995</v>
      </c>
      <c r="F660" s="119">
        <f t="shared" ref="F660" si="434">F746+F832+F918+F1004</f>
        <v>7301.0999999999995</v>
      </c>
      <c r="G660" s="120">
        <f t="shared" si="404"/>
        <v>0.13219923704369943</v>
      </c>
      <c r="H660" s="118">
        <f t="shared" si="417"/>
        <v>18380.3</v>
      </c>
      <c r="I660" s="119">
        <f t="shared" si="418"/>
        <v>20847.7</v>
      </c>
      <c r="J660" s="120">
        <f t="shared" si="302"/>
        <v>0.13424155209653824</v>
      </c>
    </row>
    <row r="661" spans="1:10" x14ac:dyDescent="0.2">
      <c r="A661" s="135" t="s">
        <v>55</v>
      </c>
      <c r="B661" s="118">
        <f t="shared" ref="B661" si="435">B747+B833+B919+B1005</f>
        <v>144</v>
      </c>
      <c r="C661" s="119">
        <f t="shared" ref="C661" si="436">C747+C833+C919+C1005</f>
        <v>173.4</v>
      </c>
      <c r="D661" s="120">
        <f t="shared" si="401"/>
        <v>0.20416666666666672</v>
      </c>
      <c r="E661" s="119">
        <f t="shared" ref="E661" si="437">E747+E833+E919+E1005</f>
        <v>160.4</v>
      </c>
      <c r="F661" s="119">
        <f t="shared" ref="F661" si="438">F747+F833+F919+F1005</f>
        <v>195.2</v>
      </c>
      <c r="G661" s="120">
        <f t="shared" si="404"/>
        <v>0.2169576059850373</v>
      </c>
      <c r="H661" s="118">
        <f t="shared" si="417"/>
        <v>304.39999999999998</v>
      </c>
      <c r="I661" s="119">
        <f t="shared" si="418"/>
        <v>368.6</v>
      </c>
      <c r="J661" s="120">
        <f t="shared" si="302"/>
        <v>0.21090670170827874</v>
      </c>
    </row>
    <row r="662" spans="1:10" x14ac:dyDescent="0.2">
      <c r="A662" s="135" t="s">
        <v>56</v>
      </c>
      <c r="B662" s="118">
        <f t="shared" ref="B662" si="439">B748+B834+B920+B1006</f>
        <v>5736.5</v>
      </c>
      <c r="C662" s="119">
        <f t="shared" ref="C662" si="440">C748+C834+C920+C1006</f>
        <v>6620.3</v>
      </c>
      <c r="D662" s="120">
        <f t="shared" si="401"/>
        <v>0.15406606816002794</v>
      </c>
      <c r="E662" s="119">
        <f t="shared" ref="E662" si="441">E748+E834+E920+E1006</f>
        <v>0</v>
      </c>
      <c r="F662" s="119">
        <f t="shared" ref="F662" si="442">F748+F834+F920+F1006</f>
        <v>86.2</v>
      </c>
      <c r="G662" s="120">
        <f t="shared" si="404"/>
        <v>0</v>
      </c>
      <c r="H662" s="118">
        <f t="shared" si="417"/>
        <v>5736.5</v>
      </c>
      <c r="I662" s="119">
        <f t="shared" si="418"/>
        <v>6706.5</v>
      </c>
      <c r="J662" s="120">
        <f t="shared" si="302"/>
        <v>0.16909265231412882</v>
      </c>
    </row>
    <row r="663" spans="1:10" x14ac:dyDescent="0.2">
      <c r="A663" s="135" t="s">
        <v>57</v>
      </c>
      <c r="B663" s="118">
        <f t="shared" ref="B663" si="443">B749+B835+B921+B1007</f>
        <v>2292.3000000000002</v>
      </c>
      <c r="C663" s="119">
        <f t="shared" ref="C663" si="444">C749+C835+C921+C1007</f>
        <v>1820</v>
      </c>
      <c r="D663" s="120">
        <f t="shared" si="401"/>
        <v>-0.20603760415303413</v>
      </c>
      <c r="E663" s="119">
        <f t="shared" ref="E663" si="445">E749+E835+E921+E1007</f>
        <v>4829.7</v>
      </c>
      <c r="F663" s="119">
        <f t="shared" ref="F663" si="446">F749+F835+F921+F1007</f>
        <v>4203</v>
      </c>
      <c r="G663" s="120">
        <f t="shared" si="404"/>
        <v>-0.12975961239828557</v>
      </c>
      <c r="H663" s="118">
        <f t="shared" si="417"/>
        <v>7122</v>
      </c>
      <c r="I663" s="119">
        <f t="shared" si="418"/>
        <v>6023</v>
      </c>
      <c r="J663" s="120">
        <f t="shared" si="302"/>
        <v>-0.15431058691378827</v>
      </c>
    </row>
    <row r="664" spans="1:10" x14ac:dyDescent="0.2">
      <c r="A664" s="135" t="s">
        <v>58</v>
      </c>
      <c r="B664" s="118">
        <f t="shared" ref="B664" si="447">B750+B836+B922+B1008</f>
        <v>6528.4</v>
      </c>
      <c r="C664" s="119">
        <f t="shared" ref="C664" si="448">C750+C836+C922+C1008</f>
        <v>6770.1</v>
      </c>
      <c r="D664" s="120">
        <f t="shared" si="401"/>
        <v>3.7022853991789832E-2</v>
      </c>
      <c r="E664" s="119">
        <f t="shared" ref="E664" si="449">E750+E836+E922+E1008</f>
        <v>1528.1000000000001</v>
      </c>
      <c r="F664" s="119">
        <f t="shared" ref="F664" si="450">F750+F836+F922+F1008</f>
        <v>1189.7</v>
      </c>
      <c r="G664" s="120">
        <f t="shared" si="404"/>
        <v>-0.22145147568876386</v>
      </c>
      <c r="H664" s="118">
        <f t="shared" si="417"/>
        <v>8056.5</v>
      </c>
      <c r="I664" s="119">
        <f t="shared" si="418"/>
        <v>7959.8</v>
      </c>
      <c r="J664" s="120">
        <f t="shared" si="302"/>
        <v>-1.2002730714330022E-2</v>
      </c>
    </row>
    <row r="665" spans="1:10" x14ac:dyDescent="0.2">
      <c r="A665" s="135" t="s">
        <v>59</v>
      </c>
      <c r="B665" s="118">
        <f t="shared" ref="B665" si="451">B751+B837+B923+B1009</f>
        <v>526.79999999999995</v>
      </c>
      <c r="C665" s="119">
        <f t="shared" ref="C665" si="452">C751+C837+C923+C1009</f>
        <v>537.1</v>
      </c>
      <c r="D665" s="120">
        <f t="shared" si="401"/>
        <v>1.9552012148823215E-2</v>
      </c>
      <c r="E665" s="119">
        <f t="shared" ref="E665" si="453">E751+E837+E923+E1009</f>
        <v>50.3</v>
      </c>
      <c r="F665" s="119">
        <f t="shared" ref="F665" si="454">F751+F837+F923+F1009</f>
        <v>40.799999999999997</v>
      </c>
      <c r="G665" s="120">
        <f t="shared" si="404"/>
        <v>-0.1888667992047714</v>
      </c>
      <c r="H665" s="118">
        <f t="shared" si="417"/>
        <v>577.09999999999991</v>
      </c>
      <c r="I665" s="119">
        <f t="shared" si="418"/>
        <v>577.9</v>
      </c>
      <c r="J665" s="120">
        <f t="shared" si="302"/>
        <v>1.3862415525906573E-3</v>
      </c>
    </row>
    <row r="666" spans="1:10" x14ac:dyDescent="0.2">
      <c r="A666" s="135" t="s">
        <v>60</v>
      </c>
      <c r="B666" s="118">
        <f t="shared" ref="B666" si="455">B752+B838+B924+B1010</f>
        <v>697.9</v>
      </c>
      <c r="C666" s="119">
        <f t="shared" ref="C666" si="456">C752+C838+C924+C1010</f>
        <v>637</v>
      </c>
      <c r="D666" s="120">
        <f t="shared" si="401"/>
        <v>-8.7261785356068169E-2</v>
      </c>
      <c r="E666" s="119">
        <f t="shared" ref="E666" si="457">E752+E838+E924+E1010</f>
        <v>0</v>
      </c>
      <c r="F666" s="119">
        <f t="shared" ref="F666" si="458">F752+F838+F924+F1010</f>
        <v>0</v>
      </c>
      <c r="G666" s="120">
        <f t="shared" si="404"/>
        <v>0</v>
      </c>
      <c r="H666" s="118">
        <f t="shared" si="417"/>
        <v>697.9</v>
      </c>
      <c r="I666" s="119">
        <f t="shared" si="418"/>
        <v>637</v>
      </c>
      <c r="J666" s="120">
        <f t="shared" si="302"/>
        <v>-8.7261785356068169E-2</v>
      </c>
    </row>
    <row r="667" spans="1:10" x14ac:dyDescent="0.2">
      <c r="A667" s="135" t="s">
        <v>61</v>
      </c>
      <c r="B667" s="118">
        <f t="shared" ref="B667" si="459">B753+B839+B925+B1011</f>
        <v>1674.1</v>
      </c>
      <c r="C667" s="119">
        <f t="shared" ref="C667" si="460">C753+C839+C925+C1011</f>
        <v>1722.5</v>
      </c>
      <c r="D667" s="120">
        <f t="shared" si="401"/>
        <v>2.8911056687175255E-2</v>
      </c>
      <c r="E667" s="119">
        <f t="shared" ref="E667" si="461">E753+E839+E925+E1011</f>
        <v>12645.8</v>
      </c>
      <c r="F667" s="119">
        <f t="shared" ref="F667" si="462">F753+F839+F925+F1011</f>
        <v>13512.5</v>
      </c>
      <c r="G667" s="120">
        <f t="shared" si="404"/>
        <v>6.8536589223299499E-2</v>
      </c>
      <c r="H667" s="118">
        <f t="shared" si="417"/>
        <v>14319.9</v>
      </c>
      <c r="I667" s="119">
        <f t="shared" si="418"/>
        <v>15235</v>
      </c>
      <c r="J667" s="120">
        <f t="shared" si="302"/>
        <v>6.3904077542440971E-2</v>
      </c>
    </row>
    <row r="668" spans="1:10" ht="16" thickBot="1" x14ac:dyDescent="0.25">
      <c r="A668" s="121" t="s">
        <v>62</v>
      </c>
      <c r="B668" s="122">
        <f t="shared" ref="B668" si="463">B754+B840+B926+B1012</f>
        <v>1611.8000000000002</v>
      </c>
      <c r="C668" s="123">
        <f t="shared" ref="C668" si="464">C754+C840+C926+C1012</f>
        <v>1755</v>
      </c>
      <c r="D668" s="124">
        <f t="shared" si="401"/>
        <v>8.8844769822558511E-2</v>
      </c>
      <c r="E668" s="123">
        <f t="shared" ref="E668" si="465">E754+E840+E926+E1012</f>
        <v>245.1</v>
      </c>
      <c r="F668" s="123">
        <f t="shared" ref="F668" si="466">F754+F840+F926+F1012</f>
        <v>178.8</v>
      </c>
      <c r="G668" s="124">
        <f t="shared" si="404"/>
        <v>-0.27050183598531208</v>
      </c>
      <c r="H668" s="122">
        <f t="shared" si="417"/>
        <v>1856.9</v>
      </c>
      <c r="I668" s="123">
        <f t="shared" si="418"/>
        <v>1933.8</v>
      </c>
      <c r="J668" s="124">
        <f t="shared" si="302"/>
        <v>4.1413107867951889E-2</v>
      </c>
    </row>
    <row r="669" spans="1:10" s="129" customFormat="1" ht="16" thickTop="1" x14ac:dyDescent="0.2">
      <c r="A669" s="125" t="s">
        <v>63</v>
      </c>
      <c r="B669" s="126">
        <f>SUM(B656:B668)</f>
        <v>51237.000000000007</v>
      </c>
      <c r="C669" s="127">
        <f>SUM(C656:C668)</f>
        <v>52234.3</v>
      </c>
      <c r="D669" s="128">
        <f t="shared" si="401"/>
        <v>1.9464449518902267E-2</v>
      </c>
      <c r="E669" s="127">
        <f>SUM(E656:E668)</f>
        <v>44972.999999999993</v>
      </c>
      <c r="F669" s="127">
        <f>SUM(F656:F668)</f>
        <v>46317.700000000004</v>
      </c>
      <c r="G669" s="128">
        <f t="shared" si="404"/>
        <v>2.9900162319614253E-2</v>
      </c>
      <c r="H669" s="126">
        <f t="shared" si="417"/>
        <v>96210</v>
      </c>
      <c r="I669" s="127">
        <f t="shared" si="418"/>
        <v>98552</v>
      </c>
      <c r="J669" s="128">
        <f t="shared" si="302"/>
        <v>2.4342583930984305E-2</v>
      </c>
    </row>
    <row r="670" spans="1:10" s="134" customFormat="1" ht="16" thickBot="1" x14ac:dyDescent="0.25">
      <c r="A670" s="130" t="s">
        <v>17</v>
      </c>
      <c r="B670" s="131">
        <f>B669/B687</f>
        <v>0.13221257434812342</v>
      </c>
      <c r="C670" s="132">
        <f>C669/C687</f>
        <v>0.13073834190945133</v>
      </c>
      <c r="D670" s="133">
        <f t="shared" si="401"/>
        <v>-1.1150470716880155E-2</v>
      </c>
      <c r="E670" s="132">
        <f>E669/E687</f>
        <v>9.1244370900160895E-2</v>
      </c>
      <c r="F670" s="132">
        <f>F669/F687</f>
        <v>8.6213545429583718E-2</v>
      </c>
      <c r="G670" s="133">
        <f t="shared" si="404"/>
        <v>-5.5135735179563897E-2</v>
      </c>
      <c r="H670" s="131">
        <f>H669/H687</f>
        <v>0.1092773655125132</v>
      </c>
      <c r="I670" s="132">
        <f>I669/I687</f>
        <v>0.10520326362146828</v>
      </c>
      <c r="J670" s="133">
        <f t="shared" si="302"/>
        <v>-3.7282211846316839E-2</v>
      </c>
    </row>
    <row r="671" spans="1:10" x14ac:dyDescent="0.2">
      <c r="A671" s="135" t="s">
        <v>64</v>
      </c>
      <c r="B671" s="118">
        <f t="shared" ref="B671" si="467">B757+B843+B929+B1015</f>
        <v>0</v>
      </c>
      <c r="C671" s="119">
        <f t="shared" ref="C671" si="468">C757+C843+C929+C1015</f>
        <v>0</v>
      </c>
      <c r="D671" s="120">
        <f t="shared" si="401"/>
        <v>0</v>
      </c>
      <c r="E671" s="119">
        <f t="shared" ref="E671" si="469">E757+E843+E929+E1015</f>
        <v>32105.7</v>
      </c>
      <c r="F671" s="119">
        <f t="shared" ref="F671" si="470">F757+F843+F929+F1015</f>
        <v>37443.199999999997</v>
      </c>
      <c r="G671" s="120">
        <f t="shared" si="404"/>
        <v>0.16624773794061479</v>
      </c>
      <c r="H671" s="118">
        <f t="shared" ref="H671:I677" si="471">B671+E671</f>
        <v>32105.7</v>
      </c>
      <c r="I671" s="119">
        <f t="shared" si="471"/>
        <v>37443.199999999997</v>
      </c>
      <c r="J671" s="120">
        <f t="shared" si="302"/>
        <v>0.16624773794061479</v>
      </c>
    </row>
    <row r="672" spans="1:10" x14ac:dyDescent="0.2">
      <c r="A672" s="135" t="s">
        <v>65</v>
      </c>
      <c r="B672" s="118">
        <f t="shared" ref="B672" si="472">B758+B844+B930+B1016</f>
        <v>0</v>
      </c>
      <c r="C672" s="119">
        <f t="shared" ref="C672" si="473">C758+C844+C930+C1016</f>
        <v>0</v>
      </c>
      <c r="D672" s="120">
        <f t="shared" si="401"/>
        <v>0</v>
      </c>
      <c r="E672" s="119">
        <f t="shared" ref="E672" si="474">E758+E844+E930+E1016</f>
        <v>6307.6</v>
      </c>
      <c r="F672" s="119">
        <f t="shared" ref="F672" si="475">F758+F844+F930+F1016</f>
        <v>8564.1</v>
      </c>
      <c r="G672" s="120">
        <f t="shared" si="404"/>
        <v>0.35774304014205083</v>
      </c>
      <c r="H672" s="118">
        <f t="shared" si="471"/>
        <v>6307.6</v>
      </c>
      <c r="I672" s="119">
        <f t="shared" si="471"/>
        <v>8564.1</v>
      </c>
      <c r="J672" s="120">
        <f t="shared" si="302"/>
        <v>0.35774304014205083</v>
      </c>
    </row>
    <row r="673" spans="1:10" x14ac:dyDescent="0.2">
      <c r="A673" s="135" t="s">
        <v>66</v>
      </c>
      <c r="B673" s="118">
        <f t="shared" ref="B673" si="476">B759+B845+B931+B1017</f>
        <v>0</v>
      </c>
      <c r="C673" s="119">
        <f t="shared" ref="C673" si="477">C759+C845+C931+C1017</f>
        <v>0</v>
      </c>
      <c r="D673" s="120">
        <f t="shared" si="401"/>
        <v>0</v>
      </c>
      <c r="E673" s="119">
        <f t="shared" ref="E673" si="478">E759+E845+E931+E1017</f>
        <v>5989.4</v>
      </c>
      <c r="F673" s="119">
        <f t="shared" ref="F673" si="479">F759+F845+F931+F1017</f>
        <v>4308.5</v>
      </c>
      <c r="G673" s="120">
        <f t="shared" si="404"/>
        <v>-0.28064580759341501</v>
      </c>
      <c r="H673" s="118">
        <f t="shared" si="471"/>
        <v>5989.4</v>
      </c>
      <c r="I673" s="119">
        <f t="shared" si="471"/>
        <v>4308.5</v>
      </c>
      <c r="J673" s="120">
        <f t="shared" si="302"/>
        <v>-0.28064580759341501</v>
      </c>
    </row>
    <row r="674" spans="1:10" x14ac:dyDescent="0.2">
      <c r="A674" s="135" t="s">
        <v>67</v>
      </c>
      <c r="B674" s="118">
        <f t="shared" ref="B674" si="480">B760+B846+B932+B1018</f>
        <v>0</v>
      </c>
      <c r="C674" s="119">
        <f t="shared" ref="C674" si="481">C760+C846+C932+C1018</f>
        <v>0</v>
      </c>
      <c r="D674" s="120">
        <f t="shared" si="401"/>
        <v>0</v>
      </c>
      <c r="E674" s="119">
        <f t="shared" ref="E674" si="482">E760+E846+E932+E1018</f>
        <v>7047.2000000000007</v>
      </c>
      <c r="F674" s="119">
        <f t="shared" ref="F674" si="483">F760+F846+F932+F1018</f>
        <v>6319.5999999999995</v>
      </c>
      <c r="G674" s="120">
        <f t="shared" si="404"/>
        <v>-0.10324667953229669</v>
      </c>
      <c r="H674" s="118">
        <f t="shared" si="471"/>
        <v>7047.2000000000007</v>
      </c>
      <c r="I674" s="119">
        <f t="shared" si="471"/>
        <v>6319.5999999999995</v>
      </c>
      <c r="J674" s="120">
        <f t="shared" si="302"/>
        <v>-0.10324667953229669</v>
      </c>
    </row>
    <row r="675" spans="1:10" x14ac:dyDescent="0.2">
      <c r="A675" s="135" t="s">
        <v>68</v>
      </c>
      <c r="B675" s="118">
        <f t="shared" ref="B675" si="484">B761+B847+B933+B1019</f>
        <v>0</v>
      </c>
      <c r="C675" s="119">
        <f t="shared" ref="C675" si="485">C761+C847+C933+C1019</f>
        <v>0</v>
      </c>
      <c r="D675" s="120">
        <f t="shared" si="401"/>
        <v>0</v>
      </c>
      <c r="E675" s="119">
        <f t="shared" ref="E675" si="486">E761+E847+E933+E1019</f>
        <v>8353.9</v>
      </c>
      <c r="F675" s="119">
        <f t="shared" ref="F675" si="487">F761+F847+F933+F1019</f>
        <v>6752.3</v>
      </c>
      <c r="G675" s="120">
        <f t="shared" si="404"/>
        <v>-0.19171883790804289</v>
      </c>
      <c r="H675" s="118">
        <f t="shared" si="471"/>
        <v>8353.9</v>
      </c>
      <c r="I675" s="119">
        <f t="shared" si="471"/>
        <v>6752.3</v>
      </c>
      <c r="J675" s="120">
        <f t="shared" si="302"/>
        <v>-0.19171883790804289</v>
      </c>
    </row>
    <row r="676" spans="1:10" ht="16" thickBot="1" x14ac:dyDescent="0.25">
      <c r="A676" s="121" t="s">
        <v>69</v>
      </c>
      <c r="B676" s="122">
        <f t="shared" ref="B676" si="488">B762+B848+B934+B1020</f>
        <v>0.1</v>
      </c>
      <c r="C676" s="123">
        <f t="shared" ref="C676" si="489">C762+C848+C934+C1020</f>
        <v>0</v>
      </c>
      <c r="D676" s="124">
        <f t="shared" si="401"/>
        <v>-1</v>
      </c>
      <c r="E676" s="123">
        <f t="shared" ref="E676" si="490">E762+E848+E934+E1020</f>
        <v>0</v>
      </c>
      <c r="F676" s="123">
        <f t="shared" ref="F676" si="491">F762+F848+F934+F1020</f>
        <v>0</v>
      </c>
      <c r="G676" s="124">
        <f t="shared" si="404"/>
        <v>0</v>
      </c>
      <c r="H676" s="122">
        <f t="shared" si="471"/>
        <v>0.1</v>
      </c>
      <c r="I676" s="123">
        <f t="shared" si="471"/>
        <v>0</v>
      </c>
      <c r="J676" s="124">
        <f t="shared" si="302"/>
        <v>-1</v>
      </c>
    </row>
    <row r="677" spans="1:10" s="129" customFormat="1" ht="16" thickTop="1" x14ac:dyDescent="0.2">
      <c r="A677" s="125" t="s">
        <v>70</v>
      </c>
      <c r="B677" s="126">
        <f>SUM(B671:B676)</f>
        <v>0.1</v>
      </c>
      <c r="C677" s="127">
        <f>SUM(C671:C676)</f>
        <v>0</v>
      </c>
      <c r="D677" s="128">
        <f t="shared" si="401"/>
        <v>-1</v>
      </c>
      <c r="E677" s="127">
        <f>SUM(E671:E676)</f>
        <v>59803.80000000001</v>
      </c>
      <c r="F677" s="127">
        <f>SUM(F671:F676)</f>
        <v>63387.7</v>
      </c>
      <c r="G677" s="128">
        <f t="shared" si="404"/>
        <v>5.9927630016821443E-2</v>
      </c>
      <c r="H677" s="126">
        <f t="shared" si="471"/>
        <v>59803.900000000009</v>
      </c>
      <c r="I677" s="127">
        <f t="shared" si="471"/>
        <v>63387.7</v>
      </c>
      <c r="J677" s="128">
        <f t="shared" si="302"/>
        <v>5.9925857678177978E-2</v>
      </c>
    </row>
    <row r="678" spans="1:10" s="134" customFormat="1" ht="16" thickBot="1" x14ac:dyDescent="0.25">
      <c r="A678" s="130" t="s">
        <v>17</v>
      </c>
      <c r="B678" s="131">
        <f>B677/B687</f>
        <v>2.5804120918110622E-7</v>
      </c>
      <c r="C678" s="132">
        <f>C677/C687</f>
        <v>0</v>
      </c>
      <c r="D678" s="133">
        <f t="shared" si="401"/>
        <v>-1</v>
      </c>
      <c r="E678" s="132">
        <f>E677/E687</f>
        <v>0.12133413622482477</v>
      </c>
      <c r="F678" s="132">
        <f>F677/F687</f>
        <v>0.11798682476951194</v>
      </c>
      <c r="G678" s="133">
        <f t="shared" si="404"/>
        <v>-2.7587549221189136E-2</v>
      </c>
      <c r="H678" s="131">
        <f>H677/H687</f>
        <v>6.7926542348755739E-2</v>
      </c>
      <c r="I678" s="132">
        <f>I677/I687</f>
        <v>6.7665728888896673E-2</v>
      </c>
      <c r="J678" s="133">
        <f t="shared" si="302"/>
        <v>-3.8396398644872823E-3</v>
      </c>
    </row>
    <row r="679" spans="1:10" x14ac:dyDescent="0.2">
      <c r="A679" s="135" t="s">
        <v>71</v>
      </c>
      <c r="B679" s="118">
        <f t="shared" ref="B679" si="492">B765+B851+B937+B1023</f>
        <v>0</v>
      </c>
      <c r="C679" s="119">
        <f t="shared" ref="C679" si="493">C765+C851+C937+C1023</f>
        <v>0</v>
      </c>
      <c r="D679" s="120">
        <f t="shared" si="401"/>
        <v>0</v>
      </c>
      <c r="E679" s="119">
        <f t="shared" ref="E679" si="494">E765+E851+E937+E1023</f>
        <v>2889.5</v>
      </c>
      <c r="F679" s="119">
        <f t="shared" ref="F679" si="495">F765+F851+F937+F1023</f>
        <v>797.3</v>
      </c>
      <c r="G679" s="120">
        <f t="shared" si="404"/>
        <v>-0.72406990828863116</v>
      </c>
      <c r="H679" s="118">
        <f t="shared" ref="H679:I681" si="496">B679+E679</f>
        <v>2889.5</v>
      </c>
      <c r="I679" s="119">
        <f t="shared" si="496"/>
        <v>797.3</v>
      </c>
      <c r="J679" s="120">
        <f t="shared" si="302"/>
        <v>-0.72406990828863116</v>
      </c>
    </row>
    <row r="680" spans="1:10" ht="16" thickBot="1" x14ac:dyDescent="0.25">
      <c r="A680" s="121" t="s">
        <v>72</v>
      </c>
      <c r="B680" s="122">
        <f t="shared" ref="B680" si="497">B766+B852+B938+B1024</f>
        <v>-1.7999999999592546</v>
      </c>
      <c r="C680" s="123">
        <f t="shared" ref="C680" si="498">C766+C852+C938+C1024</f>
        <v>0</v>
      </c>
      <c r="D680" s="124">
        <f t="shared" si="401"/>
        <v>-1</v>
      </c>
      <c r="E680" s="123">
        <f t="shared" ref="E680" si="499">E766+E852+E938+E1024</f>
        <v>0</v>
      </c>
      <c r="F680" s="123">
        <f t="shared" ref="F680" si="500">F766+F852+F938+F1024</f>
        <v>0</v>
      </c>
      <c r="G680" s="124">
        <f t="shared" si="404"/>
        <v>0</v>
      </c>
      <c r="H680" s="122">
        <f t="shared" si="496"/>
        <v>-1.7999999999592546</v>
      </c>
      <c r="I680" s="123">
        <f t="shared" si="496"/>
        <v>0</v>
      </c>
      <c r="J680" s="124">
        <f t="shared" si="302"/>
        <v>-1</v>
      </c>
    </row>
    <row r="681" spans="1:10" s="129" customFormat="1" ht="16" thickTop="1" x14ac:dyDescent="0.2">
      <c r="A681" s="125" t="s">
        <v>73</v>
      </c>
      <c r="B681" s="126">
        <f>SUM(B679:B680)</f>
        <v>-1.7999999999592546</v>
      </c>
      <c r="C681" s="127">
        <f>SUM(C679:C680)</f>
        <v>0</v>
      </c>
      <c r="D681" s="128">
        <f t="shared" si="401"/>
        <v>-1</v>
      </c>
      <c r="E681" s="127">
        <f>SUM(E679:E680)</f>
        <v>2889.5</v>
      </c>
      <c r="F681" s="127">
        <f>SUM(F679:F680)</f>
        <v>797.3</v>
      </c>
      <c r="G681" s="128">
        <f t="shared" si="404"/>
        <v>-0.72406990828863116</v>
      </c>
      <c r="H681" s="126">
        <f t="shared" si="496"/>
        <v>2887.7000000000407</v>
      </c>
      <c r="I681" s="127">
        <f t="shared" si="496"/>
        <v>797.3</v>
      </c>
      <c r="J681" s="128">
        <f t="shared" si="302"/>
        <v>-0.72389791183295049</v>
      </c>
    </row>
    <row r="682" spans="1:10" s="134" customFormat="1" ht="16" thickBot="1" x14ac:dyDescent="0.25">
      <c r="A682" s="130" t="s">
        <v>17</v>
      </c>
      <c r="B682" s="131">
        <f>B681/B687</f>
        <v>-4.6447417651547719E-6</v>
      </c>
      <c r="C682" s="132">
        <f>C681/C687</f>
        <v>0</v>
      </c>
      <c r="D682" s="133">
        <f t="shared" si="401"/>
        <v>-1</v>
      </c>
      <c r="E682" s="132">
        <f>E681/E687</f>
        <v>5.8624198900677068E-3</v>
      </c>
      <c r="F682" s="132">
        <f>F681/F687</f>
        <v>1.4840559822920198E-3</v>
      </c>
      <c r="G682" s="133">
        <f t="shared" si="404"/>
        <v>-0.74685266321398203</v>
      </c>
      <c r="H682" s="131">
        <f>H681/H687</f>
        <v>3.2799111151698246E-3</v>
      </c>
      <c r="I682" s="132">
        <f>I681/I687</f>
        <v>8.5110968915290061E-4</v>
      </c>
      <c r="J682" s="133">
        <f t="shared" si="302"/>
        <v>-0.74050830669878309</v>
      </c>
    </row>
    <row r="683" spans="1:10" s="129" customFormat="1" x14ac:dyDescent="0.2">
      <c r="A683" s="125" t="s">
        <v>74</v>
      </c>
      <c r="B683" s="126">
        <f t="shared" ref="B683" si="501">B769+B855+B941+B1027</f>
        <v>7219.7</v>
      </c>
      <c r="C683" s="127">
        <f t="shared" ref="C683" si="502">C769+C855+C941+C1027</f>
        <v>7291.7490000000007</v>
      </c>
      <c r="D683" s="128">
        <f t="shared" ref="D683:D687" si="503">IFERROR((C683-B683)/B683,0)</f>
        <v>9.9795005332632778E-3</v>
      </c>
      <c r="E683" s="127">
        <f t="shared" ref="E683" si="504">E769+E855+E941+E1027</f>
        <v>2006.8999999999999</v>
      </c>
      <c r="F683" s="127">
        <f t="shared" ref="F683" si="505">F769+F855+F941+F1027</f>
        <v>2907.2</v>
      </c>
      <c r="G683" s="128">
        <f t="shared" ref="G683:G687" si="506">IFERROR((F683-E683)/E683,0)</f>
        <v>0.44860232198913746</v>
      </c>
      <c r="H683" s="126">
        <f>B683+E683</f>
        <v>9226.6</v>
      </c>
      <c r="I683" s="127">
        <f>C683+F683</f>
        <v>10198.949000000001</v>
      </c>
      <c r="J683" s="128">
        <f t="shared" ref="J683:J687" si="507">IFERROR((I683-H683)/H683,0)</f>
        <v>0.10538540740901309</v>
      </c>
    </row>
    <row r="684" spans="1:10" s="134" customFormat="1" ht="16" thickBot="1" x14ac:dyDescent="0.25">
      <c r="A684" s="130" t="s">
        <v>17</v>
      </c>
      <c r="B684" s="131">
        <f>B683/B687</f>
        <v>1.8629801179248326E-2</v>
      </c>
      <c r="C684" s="132">
        <f>C683/C687</f>
        <v>1.8250673865255203E-2</v>
      </c>
      <c r="D684" s="133">
        <f t="shared" si="503"/>
        <v>-2.0350582936732132E-2</v>
      </c>
      <c r="E684" s="132">
        <f>E683/E687</f>
        <v>4.0717392204107561E-3</v>
      </c>
      <c r="F684" s="132">
        <f>F683/F687</f>
        <v>5.4113226536051176E-3</v>
      </c>
      <c r="G684" s="133">
        <f t="shared" si="506"/>
        <v>0.32899539009750844</v>
      </c>
      <c r="H684" s="131">
        <f>H683/H687</f>
        <v>1.04797686377482E-2</v>
      </c>
      <c r="I684" s="132">
        <f>I683/I687</f>
        <v>1.0887274944282313E-2</v>
      </c>
      <c r="J684" s="133">
        <f t="shared" si="507"/>
        <v>3.8885048002517152E-2</v>
      </c>
    </row>
    <row r="685" spans="1:10" s="129" customFormat="1" x14ac:dyDescent="0.2">
      <c r="A685" s="125" t="s">
        <v>75</v>
      </c>
      <c r="B685" s="126">
        <f t="shared" ref="B685" si="508">B771+B857+B943+B1029</f>
        <v>4127.7000000000007</v>
      </c>
      <c r="C685" s="127">
        <f t="shared" ref="C685" si="509">C771+C857+C943+C1029</f>
        <v>4363.3729999999996</v>
      </c>
      <c r="D685" s="128">
        <f t="shared" si="503"/>
        <v>5.7095476899968217E-2</v>
      </c>
      <c r="E685" s="127">
        <f t="shared" ref="E685" si="510">E771+E857+E943+E1029</f>
        <v>1984.3999999999999</v>
      </c>
      <c r="F685" s="127">
        <f t="shared" ref="F685" si="511">F771+F857+F943+F1029</f>
        <v>2196.6999999999998</v>
      </c>
      <c r="G685" s="128">
        <f t="shared" si="506"/>
        <v>0.10698447893569843</v>
      </c>
      <c r="H685" s="126">
        <f>B685+E685</f>
        <v>6112.1</v>
      </c>
      <c r="I685" s="127">
        <f>C685+F685</f>
        <v>6560.0729999999994</v>
      </c>
      <c r="J685" s="128">
        <f t="shared" si="507"/>
        <v>7.3292812617594447E-2</v>
      </c>
    </row>
    <row r="686" spans="1:10" s="134" customFormat="1" ht="16" thickBot="1" x14ac:dyDescent="0.25">
      <c r="A686" s="130" t="s">
        <v>17</v>
      </c>
      <c r="B686" s="131">
        <f>B685/B687</f>
        <v>1.0651166991368524E-2</v>
      </c>
      <c r="C686" s="132">
        <f>C685/C687</f>
        <v>1.0921179208919584E-2</v>
      </c>
      <c r="D686" s="133">
        <f t="shared" si="503"/>
        <v>2.5350482042941644E-2</v>
      </c>
      <c r="E686" s="132">
        <f>E685/E687</f>
        <v>4.0260896452155581E-3</v>
      </c>
      <c r="F686" s="132">
        <f>F685/F687</f>
        <v>4.0888320284721939E-3</v>
      </c>
      <c r="G686" s="133">
        <f t="shared" si="506"/>
        <v>1.5583950876800846E-2</v>
      </c>
      <c r="H686" s="131">
        <f>H685/H687</f>
        <v>6.9422532558884942E-3</v>
      </c>
      <c r="I686" s="132">
        <f>I685/I687</f>
        <v>7.0028116039763406E-3</v>
      </c>
      <c r="J686" s="133">
        <f t="shared" si="507"/>
        <v>8.7231545516551299E-3</v>
      </c>
    </row>
    <row r="687" spans="1:10" ht="17" thickBot="1" x14ac:dyDescent="0.25">
      <c r="A687" s="137" t="s">
        <v>76</v>
      </c>
      <c r="B687" s="138">
        <f>B617+B623+B631+B638+B647+B654+B669+B677+B681+B683+B685</f>
        <v>387535</v>
      </c>
      <c r="C687" s="139">
        <f>C617+C623+C631+C638+C647+C654+C669+C677+C681+C683+C685</f>
        <v>399533.13800000004</v>
      </c>
      <c r="D687" s="140">
        <f t="shared" si="503"/>
        <v>3.0960140374417886E-2</v>
      </c>
      <c r="E687" s="139">
        <f>E617+E623+E631+E638+E647+E654+E669+E677+E681+E683+E685</f>
        <v>492885.20000000007</v>
      </c>
      <c r="F687" s="139">
        <f>F617+F623+F631+F638+F647+F654+F669+F677+F681+F683+F685</f>
        <v>537243.88399999996</v>
      </c>
      <c r="G687" s="140">
        <f t="shared" si="506"/>
        <v>8.9998003591911235E-2</v>
      </c>
      <c r="H687" s="138">
        <f>H617+H623+H631+H638+H647+H654+H669+H677+H681+H683+H685</f>
        <v>880420.20000000019</v>
      </c>
      <c r="I687" s="139">
        <f>I617+I623+I631+I638+I647+I654+I669+I677+I681+I683+I685</f>
        <v>936777.022</v>
      </c>
      <c r="J687" s="140">
        <f t="shared" si="507"/>
        <v>6.4011277796670041E-2</v>
      </c>
    </row>
    <row r="689" spans="1:14" s="107" customFormat="1" ht="12" x14ac:dyDescent="0.15">
      <c r="A689" s="146" t="s">
        <v>91</v>
      </c>
      <c r="B689" s="146"/>
      <c r="C689" s="146"/>
      <c r="D689" s="146"/>
      <c r="E689" s="146"/>
      <c r="F689" s="146"/>
      <c r="G689" s="146"/>
      <c r="H689" s="146"/>
      <c r="I689" s="146"/>
      <c r="J689" s="146"/>
      <c r="K689" s="106"/>
      <c r="L689" s="106"/>
      <c r="M689" s="106"/>
      <c r="N689" s="106"/>
    </row>
    <row r="690" spans="1:14" s="107" customFormat="1" ht="12" x14ac:dyDescent="0.15">
      <c r="A690" s="146" t="str">
        <f>A2</f>
        <v>Total Expenditures by Function, Fiscal Years 2021 and 2022</v>
      </c>
      <c r="B690" s="146"/>
      <c r="C690" s="146"/>
      <c r="D690" s="146"/>
      <c r="E690" s="146"/>
      <c r="F690" s="146"/>
      <c r="G690" s="146"/>
      <c r="H690" s="146"/>
      <c r="I690" s="146"/>
      <c r="J690" s="146"/>
      <c r="K690" s="106"/>
      <c r="L690" s="106"/>
      <c r="M690" s="106"/>
      <c r="N690" s="106"/>
    </row>
    <row r="691" spans="1:14" s="107" customFormat="1" ht="13" thickBot="1" x14ac:dyDescent="0.2">
      <c r="A691" s="147" t="s">
        <v>1</v>
      </c>
      <c r="B691" s="147"/>
      <c r="C691" s="147"/>
      <c r="D691" s="147"/>
      <c r="E691" s="147"/>
      <c r="F691" s="147"/>
      <c r="G691" s="147"/>
      <c r="H691" s="147"/>
      <c r="I691" s="147"/>
      <c r="J691" s="147"/>
      <c r="K691" s="108"/>
      <c r="L691" s="108"/>
      <c r="M691" s="108"/>
      <c r="N691" s="108"/>
    </row>
    <row r="692" spans="1:14" ht="29" customHeight="1" x14ac:dyDescent="0.2">
      <c r="A692" s="148" t="s">
        <v>92</v>
      </c>
      <c r="B692" s="150" t="s">
        <v>3</v>
      </c>
      <c r="C692" s="151"/>
      <c r="D692" s="152"/>
      <c r="E692" s="150" t="s">
        <v>4</v>
      </c>
      <c r="F692" s="151"/>
      <c r="G692" s="152"/>
      <c r="H692" s="150" t="s">
        <v>5</v>
      </c>
      <c r="I692" s="151"/>
      <c r="J692" s="152"/>
    </row>
    <row r="693" spans="1:14" ht="33" thickBot="1" x14ac:dyDescent="0.25">
      <c r="A693" s="149"/>
      <c r="B693" s="110" t="str">
        <f>B5</f>
        <v>FY2021</v>
      </c>
      <c r="C693" s="111" t="str">
        <f>C5</f>
        <v>FY2022</v>
      </c>
      <c r="D693" s="112" t="s">
        <v>6</v>
      </c>
      <c r="E693" s="110" t="str">
        <f>E5</f>
        <v>FY2021</v>
      </c>
      <c r="F693" s="111" t="str">
        <f>F5</f>
        <v>FY2022</v>
      </c>
      <c r="G693" s="112" t="s">
        <v>6</v>
      </c>
      <c r="H693" s="110" t="str">
        <f>H5</f>
        <v>FY2021</v>
      </c>
      <c r="I693" s="111" t="str">
        <f>I5</f>
        <v>FY2022</v>
      </c>
      <c r="J693" s="112" t="s">
        <v>6</v>
      </c>
    </row>
    <row r="694" spans="1:14" x14ac:dyDescent="0.2">
      <c r="A694" s="113" t="s">
        <v>7</v>
      </c>
      <c r="B694" s="114">
        <v>43380.700000000004</v>
      </c>
      <c r="C694" s="115">
        <f>SIUC!C13</f>
        <v>45450.2</v>
      </c>
      <c r="D694" s="116">
        <f t="shared" ref="D694:D704" si="512">IFERROR((C694-B694)/B694,0)</f>
        <v>4.7705546475736736E-2</v>
      </c>
      <c r="E694" s="114">
        <v>489.5</v>
      </c>
      <c r="F694" s="115">
        <f>SIUC!D13</f>
        <v>1316.9</v>
      </c>
      <c r="G694" s="116">
        <f t="shared" ref="G694:G704" si="513">IFERROR((F694-E694)/E694,0)</f>
        <v>1.6902962206332994</v>
      </c>
      <c r="H694" s="114">
        <f t="shared" ref="H694:H703" si="514">B694+E694</f>
        <v>43870.200000000004</v>
      </c>
      <c r="I694" s="115">
        <f t="shared" ref="I694:I703" si="515">C694+F694</f>
        <v>46767.1</v>
      </c>
      <c r="J694" s="116">
        <f>IFERROR((I694-H694)/H694,0)</f>
        <v>6.6033434996877013E-2</v>
      </c>
    </row>
    <row r="695" spans="1:14" x14ac:dyDescent="0.2">
      <c r="A695" s="117" t="s">
        <v>8</v>
      </c>
      <c r="B695" s="118">
        <v>1191.3</v>
      </c>
      <c r="C695" s="119">
        <f>SIUC!C14</f>
        <v>1192.3</v>
      </c>
      <c r="D695" s="120">
        <f t="shared" si="512"/>
        <v>8.3941912196759845E-4</v>
      </c>
      <c r="E695" s="118">
        <v>5415.1</v>
      </c>
      <c r="F695" s="119">
        <f>SIUC!D14</f>
        <v>4467.5</v>
      </c>
      <c r="G695" s="120">
        <f t="shared" si="513"/>
        <v>-0.17499215157614822</v>
      </c>
      <c r="H695" s="118">
        <f t="shared" si="514"/>
        <v>6606.4000000000005</v>
      </c>
      <c r="I695" s="119">
        <f t="shared" si="515"/>
        <v>5659.8</v>
      </c>
      <c r="J695" s="120">
        <f t="shared" ref="J695:J704" si="516">IFERROR((I695-H695)/H695,0)</f>
        <v>-0.14328529910389928</v>
      </c>
    </row>
    <row r="696" spans="1:14" x14ac:dyDescent="0.2">
      <c r="A696" s="117" t="s">
        <v>9</v>
      </c>
      <c r="B696" s="118">
        <v>0</v>
      </c>
      <c r="C696" s="119">
        <f>SIUC!C15</f>
        <v>0</v>
      </c>
      <c r="D696" s="120">
        <f t="shared" si="512"/>
        <v>0</v>
      </c>
      <c r="E696" s="118">
        <v>0</v>
      </c>
      <c r="F696" s="119">
        <f>SIUC!D15</f>
        <v>0</v>
      </c>
      <c r="G696" s="120">
        <f t="shared" si="513"/>
        <v>0</v>
      </c>
      <c r="H696" s="118">
        <f t="shared" si="514"/>
        <v>0</v>
      </c>
      <c r="I696" s="119">
        <f t="shared" si="515"/>
        <v>0</v>
      </c>
      <c r="J696" s="120">
        <f t="shared" si="516"/>
        <v>0</v>
      </c>
    </row>
    <row r="697" spans="1:14" x14ac:dyDescent="0.2">
      <c r="A697" s="117" t="s">
        <v>10</v>
      </c>
      <c r="B697" s="118">
        <v>10417</v>
      </c>
      <c r="C697" s="119">
        <f>SIUC!C16</f>
        <v>10331.200000000001</v>
      </c>
      <c r="D697" s="120">
        <f t="shared" si="512"/>
        <v>-8.2365364308341436E-3</v>
      </c>
      <c r="E697" s="118">
        <v>876.1</v>
      </c>
      <c r="F697" s="119">
        <f>SIUC!D16</f>
        <v>1526.2</v>
      </c>
      <c r="G697" s="120">
        <f t="shared" si="513"/>
        <v>0.74203858007076817</v>
      </c>
      <c r="H697" s="118">
        <f t="shared" si="514"/>
        <v>11293.1</v>
      </c>
      <c r="I697" s="119">
        <f t="shared" si="515"/>
        <v>11857.400000000001</v>
      </c>
      <c r="J697" s="120">
        <f t="shared" si="516"/>
        <v>4.9968564875897764E-2</v>
      </c>
    </row>
    <row r="698" spans="1:14" x14ac:dyDescent="0.2">
      <c r="A698" s="117" t="s">
        <v>11</v>
      </c>
      <c r="B698" s="118">
        <v>3835.7</v>
      </c>
      <c r="C698" s="119">
        <f>SIUC!C17</f>
        <v>4173.7</v>
      </c>
      <c r="D698" s="120">
        <f t="shared" si="512"/>
        <v>8.8119508824986315E-2</v>
      </c>
      <c r="E698" s="118">
        <v>704.6</v>
      </c>
      <c r="F698" s="119">
        <f>SIUC!D17</f>
        <v>1006.9</v>
      </c>
      <c r="G698" s="120">
        <f t="shared" si="513"/>
        <v>0.42903775191598065</v>
      </c>
      <c r="H698" s="118">
        <f t="shared" si="514"/>
        <v>4540.3</v>
      </c>
      <c r="I698" s="119">
        <f t="shared" si="515"/>
        <v>5180.5999999999995</v>
      </c>
      <c r="J698" s="120">
        <f t="shared" si="516"/>
        <v>0.14102592339713219</v>
      </c>
    </row>
    <row r="699" spans="1:14" x14ac:dyDescent="0.2">
      <c r="A699" s="117" t="s">
        <v>12</v>
      </c>
      <c r="B699" s="118">
        <v>137.1</v>
      </c>
      <c r="C699" s="119">
        <f>SIUC!C19</f>
        <v>120.9</v>
      </c>
      <c r="D699" s="120">
        <f t="shared" si="512"/>
        <v>-0.11816192560175047</v>
      </c>
      <c r="E699" s="118">
        <v>0</v>
      </c>
      <c r="F699" s="119">
        <f>SIUC!D19</f>
        <v>0</v>
      </c>
      <c r="G699" s="120">
        <f t="shared" si="513"/>
        <v>0</v>
      </c>
      <c r="H699" s="118">
        <f t="shared" si="514"/>
        <v>137.1</v>
      </c>
      <c r="I699" s="119">
        <f t="shared" si="515"/>
        <v>120.9</v>
      </c>
      <c r="J699" s="120">
        <f t="shared" si="516"/>
        <v>-0.11816192560175047</v>
      </c>
    </row>
    <row r="700" spans="1:14" x14ac:dyDescent="0.2">
      <c r="A700" s="117" t="s">
        <v>13</v>
      </c>
      <c r="B700" s="118">
        <v>1210.7</v>
      </c>
      <c r="C700" s="119">
        <f>SIUC!C20</f>
        <v>1308</v>
      </c>
      <c r="D700" s="120">
        <f t="shared" si="512"/>
        <v>8.0366729990914307E-2</v>
      </c>
      <c r="E700" s="118">
        <v>301.10000000000002</v>
      </c>
      <c r="F700" s="119">
        <f>SIUC!D20</f>
        <v>268.89999999999998</v>
      </c>
      <c r="G700" s="120">
        <f t="shared" si="513"/>
        <v>-0.10694121554300912</v>
      </c>
      <c r="H700" s="118">
        <f t="shared" si="514"/>
        <v>1511.8000000000002</v>
      </c>
      <c r="I700" s="119">
        <f t="shared" si="515"/>
        <v>1576.9</v>
      </c>
      <c r="J700" s="120">
        <f t="shared" si="516"/>
        <v>4.3061251488292034E-2</v>
      </c>
    </row>
    <row r="701" spans="1:14" x14ac:dyDescent="0.2">
      <c r="A701" s="117" t="s">
        <v>14</v>
      </c>
      <c r="B701" s="118">
        <v>10027.299999999999</v>
      </c>
      <c r="C701" s="119">
        <f>SIUC!C21</f>
        <v>9011.1</v>
      </c>
      <c r="D701" s="120">
        <f t="shared" si="512"/>
        <v>-0.10134333270172419</v>
      </c>
      <c r="E701" s="118">
        <v>313.5</v>
      </c>
      <c r="F701" s="119">
        <f>SIUC!D21</f>
        <v>167.5</v>
      </c>
      <c r="G701" s="120">
        <f t="shared" si="513"/>
        <v>-0.46570972886762363</v>
      </c>
      <c r="H701" s="118">
        <f t="shared" si="514"/>
        <v>10340.799999999999</v>
      </c>
      <c r="I701" s="119">
        <f t="shared" si="515"/>
        <v>9178.6</v>
      </c>
      <c r="J701" s="120">
        <f t="shared" si="516"/>
        <v>-0.1123897570787559</v>
      </c>
    </row>
    <row r="702" spans="1:14" ht="16" thickBot="1" x14ac:dyDescent="0.25">
      <c r="A702" s="121" t="s">
        <v>15</v>
      </c>
      <c r="B702" s="122">
        <v>14428.5</v>
      </c>
      <c r="C702" s="123">
        <f>SIUC!C22</f>
        <v>15402</v>
      </c>
      <c r="D702" s="124">
        <f t="shared" si="512"/>
        <v>6.7470631042727935E-2</v>
      </c>
      <c r="E702" s="122">
        <v>2239.8000000000002</v>
      </c>
      <c r="F702" s="123">
        <f>SIUC!D22</f>
        <v>1595.3</v>
      </c>
      <c r="G702" s="124">
        <f t="shared" si="513"/>
        <v>-0.28774890615233512</v>
      </c>
      <c r="H702" s="122">
        <f t="shared" si="514"/>
        <v>16668.3</v>
      </c>
      <c r="I702" s="123">
        <f t="shared" si="515"/>
        <v>16997.3</v>
      </c>
      <c r="J702" s="124">
        <f t="shared" si="516"/>
        <v>1.9738065669564382E-2</v>
      </c>
    </row>
    <row r="703" spans="1:14" s="129" customFormat="1" ht="16" thickTop="1" x14ac:dyDescent="0.2">
      <c r="A703" s="125" t="s">
        <v>16</v>
      </c>
      <c r="B703" s="126">
        <v>84628.3</v>
      </c>
      <c r="C703" s="127">
        <f>SUM(C694:C702)</f>
        <v>86989.4</v>
      </c>
      <c r="D703" s="128">
        <f t="shared" si="512"/>
        <v>2.7899650589696252E-2</v>
      </c>
      <c r="E703" s="126">
        <v>10339.700000000001</v>
      </c>
      <c r="F703" s="127">
        <f>SUM(F694:F702)</f>
        <v>10349.199999999999</v>
      </c>
      <c r="G703" s="128">
        <f t="shared" si="513"/>
        <v>9.18788746288401E-4</v>
      </c>
      <c r="H703" s="126">
        <f t="shared" si="514"/>
        <v>94968</v>
      </c>
      <c r="I703" s="127">
        <f t="shared" si="515"/>
        <v>97338.599999999991</v>
      </c>
      <c r="J703" s="128">
        <f t="shared" si="516"/>
        <v>2.4962092494313783E-2</v>
      </c>
    </row>
    <row r="704" spans="1:14" s="134" customFormat="1" ht="16" thickBot="1" x14ac:dyDescent="0.25">
      <c r="A704" s="130" t="s">
        <v>17</v>
      </c>
      <c r="B704" s="131">
        <v>0.49951039560861143</v>
      </c>
      <c r="C704" s="132">
        <f>C703/C773</f>
        <v>0.50376421425212581</v>
      </c>
      <c r="D704" s="133">
        <f t="shared" si="512"/>
        <v>8.5159762057233114E-3</v>
      </c>
      <c r="E704" s="131">
        <v>5.8663400181668934E-2</v>
      </c>
      <c r="F704" s="132">
        <f>F703/F773</f>
        <v>5.8290081753230839E-2</v>
      </c>
      <c r="G704" s="133">
        <f t="shared" si="513"/>
        <v>-6.3637366276417962E-3</v>
      </c>
      <c r="H704" s="131">
        <f>H703/H773</f>
        <v>0.27473029751455985</v>
      </c>
      <c r="I704" s="132">
        <f>I703/I773</f>
        <v>0.277931377316259</v>
      </c>
      <c r="J704" s="133">
        <f t="shared" si="516"/>
        <v>1.1651717450382406E-2</v>
      </c>
    </row>
    <row r="705" spans="1:10" x14ac:dyDescent="0.2">
      <c r="A705" s="135" t="s">
        <v>18</v>
      </c>
      <c r="B705" s="118">
        <v>1579.9</v>
      </c>
      <c r="C705" s="119">
        <f>SIUC!C24</f>
        <v>1860.1</v>
      </c>
      <c r="D705" s="120">
        <f t="shared" ref="D705:D736" si="517">IFERROR((C705-B705)/B705,0)</f>
        <v>0.17735299702512805</v>
      </c>
      <c r="E705" s="118">
        <v>4265.8</v>
      </c>
      <c r="F705" s="119">
        <f>SIUC!D24</f>
        <v>5717.8</v>
      </c>
      <c r="G705" s="120">
        <f t="shared" ref="G705:G736" si="518">IFERROR((F705-E705)/E705,0)</f>
        <v>0.34038164002062915</v>
      </c>
      <c r="H705" s="118">
        <f t="shared" ref="H705:I709" si="519">B705+E705</f>
        <v>5845.7000000000007</v>
      </c>
      <c r="I705" s="119">
        <f t="shared" si="519"/>
        <v>7577.9</v>
      </c>
      <c r="J705" s="120">
        <f t="shared" ref="J705:J768" si="520">IFERROR((I705-H705)/H705,0)</f>
        <v>0.29632037223942365</v>
      </c>
    </row>
    <row r="706" spans="1:10" x14ac:dyDescent="0.2">
      <c r="A706" s="135" t="s">
        <v>19</v>
      </c>
      <c r="B706" s="118">
        <v>2934.6</v>
      </c>
      <c r="C706" s="119">
        <f>SIUC!C25</f>
        <v>2476.5</v>
      </c>
      <c r="D706" s="120">
        <f t="shared" si="517"/>
        <v>-0.15610304641177672</v>
      </c>
      <c r="E706" s="118">
        <v>7544.8</v>
      </c>
      <c r="F706" s="119">
        <f>SIUC!D25</f>
        <v>7229.1</v>
      </c>
      <c r="G706" s="120">
        <f t="shared" si="518"/>
        <v>-4.1843388824090742E-2</v>
      </c>
      <c r="H706" s="118">
        <f t="shared" si="519"/>
        <v>10479.4</v>
      </c>
      <c r="I706" s="119">
        <f t="shared" si="519"/>
        <v>9705.6</v>
      </c>
      <c r="J706" s="120">
        <f t="shared" si="520"/>
        <v>-7.3840105349542842E-2</v>
      </c>
    </row>
    <row r="707" spans="1:10" x14ac:dyDescent="0.2">
      <c r="A707" s="135" t="s">
        <v>20</v>
      </c>
      <c r="B707" s="118">
        <v>0</v>
      </c>
      <c r="C707" s="119">
        <f>SIUC!C26</f>
        <v>0</v>
      </c>
      <c r="D707" s="120">
        <f t="shared" si="517"/>
        <v>0</v>
      </c>
      <c r="E707" s="118">
        <v>0</v>
      </c>
      <c r="F707" s="119">
        <f>SIUC!D26</f>
        <v>0</v>
      </c>
      <c r="G707" s="120">
        <f t="shared" si="518"/>
        <v>0</v>
      </c>
      <c r="H707" s="118">
        <f t="shared" si="519"/>
        <v>0</v>
      </c>
      <c r="I707" s="119">
        <f t="shared" si="519"/>
        <v>0</v>
      </c>
      <c r="J707" s="120">
        <f t="shared" si="520"/>
        <v>0</v>
      </c>
    </row>
    <row r="708" spans="1:10" ht="16" thickBot="1" x14ac:dyDescent="0.25">
      <c r="A708" s="121" t="s">
        <v>21</v>
      </c>
      <c r="B708" s="122">
        <v>2099</v>
      </c>
      <c r="C708" s="123">
        <f>SIUC!C27</f>
        <v>2127.1999999999998</v>
      </c>
      <c r="D708" s="124">
        <f t="shared" si="517"/>
        <v>1.3434969032872709E-2</v>
      </c>
      <c r="E708" s="122">
        <v>1751.3</v>
      </c>
      <c r="F708" s="123">
        <f>SIUC!D27</f>
        <v>803.3</v>
      </c>
      <c r="G708" s="124">
        <f t="shared" si="518"/>
        <v>-0.54131216810369442</v>
      </c>
      <c r="H708" s="122">
        <f t="shared" si="519"/>
        <v>3850.3</v>
      </c>
      <c r="I708" s="123">
        <f t="shared" si="519"/>
        <v>2930.5</v>
      </c>
      <c r="J708" s="124">
        <f t="shared" si="520"/>
        <v>-0.23889047606680003</v>
      </c>
    </row>
    <row r="709" spans="1:10" s="129" customFormat="1" ht="16" thickTop="1" x14ac:dyDescent="0.2">
      <c r="A709" s="125" t="s">
        <v>22</v>
      </c>
      <c r="B709" s="126">
        <v>6613.5</v>
      </c>
      <c r="C709" s="127">
        <f>SUM(C705:C708)</f>
        <v>6463.8</v>
      </c>
      <c r="D709" s="128">
        <f t="shared" si="517"/>
        <v>-2.2635518258108386E-2</v>
      </c>
      <c r="E709" s="126">
        <v>13561.9</v>
      </c>
      <c r="F709" s="127">
        <f>SUM(F705:F708)</f>
        <v>13750.2</v>
      </c>
      <c r="G709" s="128">
        <f t="shared" si="518"/>
        <v>1.3884485212249102E-2</v>
      </c>
      <c r="H709" s="126">
        <f t="shared" si="519"/>
        <v>20175.400000000001</v>
      </c>
      <c r="I709" s="127">
        <f t="shared" si="519"/>
        <v>20214</v>
      </c>
      <c r="J709" s="128">
        <f t="shared" si="520"/>
        <v>1.9132210513793304E-3</v>
      </c>
    </row>
    <row r="710" spans="1:10" s="134" customFormat="1" ht="16" thickBot="1" x14ac:dyDescent="0.25">
      <c r="A710" s="130" t="s">
        <v>17</v>
      </c>
      <c r="B710" s="131">
        <v>3.9035547226608021E-2</v>
      </c>
      <c r="C710" s="132">
        <f>C709/C773</f>
        <v>3.7432504742909954E-2</v>
      </c>
      <c r="D710" s="133">
        <f t="shared" si="517"/>
        <v>-4.1066222906832359E-2</v>
      </c>
      <c r="E710" s="131">
        <v>7.6944898490650199E-2</v>
      </c>
      <c r="F710" s="132">
        <f>F709/F773</f>
        <v>7.7445626920271599E-2</v>
      </c>
      <c r="G710" s="133">
        <f t="shared" si="518"/>
        <v>6.5076234999808967E-3</v>
      </c>
      <c r="H710" s="131">
        <f>H709/H773</f>
        <v>5.8364855998602173E-2</v>
      </c>
      <c r="I710" s="132">
        <f>I709/I773</f>
        <v>5.7717132371647627E-2</v>
      </c>
      <c r="J710" s="133">
        <f t="shared" si="520"/>
        <v>-1.1097836461209799E-2</v>
      </c>
    </row>
    <row r="711" spans="1:10" x14ac:dyDescent="0.2">
      <c r="A711" s="135" t="s">
        <v>23</v>
      </c>
      <c r="B711" s="118">
        <v>0</v>
      </c>
      <c r="C711" s="119">
        <f>SIUC!C29</f>
        <v>0</v>
      </c>
      <c r="D711" s="120">
        <f t="shared" si="517"/>
        <v>0</v>
      </c>
      <c r="E711" s="118">
        <v>0</v>
      </c>
      <c r="F711" s="119">
        <f>SIUC!D29</f>
        <v>0</v>
      </c>
      <c r="G711" s="120">
        <f t="shared" si="518"/>
        <v>0</v>
      </c>
      <c r="H711" s="118">
        <f t="shared" ref="H711:I717" si="521">B711+E711</f>
        <v>0</v>
      </c>
      <c r="I711" s="119">
        <f t="shared" si="521"/>
        <v>0</v>
      </c>
      <c r="J711" s="120">
        <f t="shared" si="520"/>
        <v>0</v>
      </c>
    </row>
    <row r="712" spans="1:10" x14ac:dyDescent="0.2">
      <c r="A712" s="135" t="s">
        <v>24</v>
      </c>
      <c r="B712" s="118">
        <v>0</v>
      </c>
      <c r="C712" s="119">
        <f>SIUC!C30</f>
        <v>0</v>
      </c>
      <c r="D712" s="120">
        <f t="shared" si="517"/>
        <v>0</v>
      </c>
      <c r="E712" s="118">
        <v>780.6</v>
      </c>
      <c r="F712" s="119">
        <f>SIUC!D30</f>
        <v>1346.9</v>
      </c>
      <c r="G712" s="120">
        <f t="shared" si="518"/>
        <v>0.72546758903407638</v>
      </c>
      <c r="H712" s="118">
        <f t="shared" si="521"/>
        <v>780.6</v>
      </c>
      <c r="I712" s="119">
        <f t="shared" si="521"/>
        <v>1346.9</v>
      </c>
      <c r="J712" s="120">
        <f t="shared" si="520"/>
        <v>0.72546758903407638</v>
      </c>
    </row>
    <row r="713" spans="1:10" x14ac:dyDescent="0.2">
      <c r="A713" s="135" t="s">
        <v>25</v>
      </c>
      <c r="B713" s="118">
        <v>697.6</v>
      </c>
      <c r="C713" s="119">
        <f>SIUC!C31</f>
        <v>743.8</v>
      </c>
      <c r="D713" s="120">
        <f t="shared" si="517"/>
        <v>6.6227064220183388E-2</v>
      </c>
      <c r="E713" s="118">
        <v>5969.4</v>
      </c>
      <c r="F713" s="119">
        <f>SIUC!D31</f>
        <v>3565.1</v>
      </c>
      <c r="G713" s="120">
        <f t="shared" si="518"/>
        <v>-0.40277079773511576</v>
      </c>
      <c r="H713" s="118">
        <f t="shared" si="521"/>
        <v>6667</v>
      </c>
      <c r="I713" s="119">
        <f t="shared" si="521"/>
        <v>4308.8999999999996</v>
      </c>
      <c r="J713" s="120">
        <f t="shared" si="520"/>
        <v>-0.35369731513424335</v>
      </c>
    </row>
    <row r="714" spans="1:10" x14ac:dyDescent="0.2">
      <c r="A714" s="135" t="s">
        <v>26</v>
      </c>
      <c r="B714" s="118">
        <v>3694.7</v>
      </c>
      <c r="C714" s="119">
        <f>SIUC!C32</f>
        <v>3639</v>
      </c>
      <c r="D714" s="120">
        <f t="shared" si="517"/>
        <v>-1.5075648902481885E-2</v>
      </c>
      <c r="E714" s="118">
        <v>17963.599999999999</v>
      </c>
      <c r="F714" s="119">
        <f>SIUC!D32</f>
        <v>20489.7</v>
      </c>
      <c r="G714" s="120">
        <f t="shared" si="518"/>
        <v>0.14062326037097253</v>
      </c>
      <c r="H714" s="118">
        <f t="shared" si="521"/>
        <v>21658.3</v>
      </c>
      <c r="I714" s="119">
        <f t="shared" si="521"/>
        <v>24128.7</v>
      </c>
      <c r="J714" s="120">
        <f t="shared" si="520"/>
        <v>0.11406250721432437</v>
      </c>
    </row>
    <row r="715" spans="1:10" x14ac:dyDescent="0.2">
      <c r="A715" s="135" t="s">
        <v>27</v>
      </c>
      <c r="B715" s="118">
        <v>0</v>
      </c>
      <c r="C715" s="119">
        <f>SIUC!C33</f>
        <v>0</v>
      </c>
      <c r="D715" s="120">
        <f t="shared" si="517"/>
        <v>0</v>
      </c>
      <c r="E715" s="118">
        <v>0</v>
      </c>
      <c r="F715" s="119">
        <f>SIUC!D33</f>
        <v>0</v>
      </c>
      <c r="G715" s="120">
        <f t="shared" si="518"/>
        <v>0</v>
      </c>
      <c r="H715" s="118">
        <f t="shared" si="521"/>
        <v>0</v>
      </c>
      <c r="I715" s="119">
        <f t="shared" si="521"/>
        <v>0</v>
      </c>
      <c r="J715" s="120">
        <f t="shared" si="520"/>
        <v>0</v>
      </c>
    </row>
    <row r="716" spans="1:10" ht="16" thickBot="1" x14ac:dyDescent="0.25">
      <c r="A716" s="121" t="s">
        <v>28</v>
      </c>
      <c r="B716" s="122">
        <v>0</v>
      </c>
      <c r="C716" s="123">
        <f>SIUC!C34</f>
        <v>0</v>
      </c>
      <c r="D716" s="124">
        <f t="shared" si="517"/>
        <v>0</v>
      </c>
      <c r="E716" s="122">
        <v>401.7</v>
      </c>
      <c r="F716" s="123">
        <f>SIUC!D34</f>
        <v>208.5</v>
      </c>
      <c r="G716" s="124">
        <f t="shared" si="518"/>
        <v>-0.48095593726661684</v>
      </c>
      <c r="H716" s="122">
        <f t="shared" si="521"/>
        <v>401.7</v>
      </c>
      <c r="I716" s="123">
        <f t="shared" si="521"/>
        <v>208.5</v>
      </c>
      <c r="J716" s="124">
        <f t="shared" si="520"/>
        <v>-0.48095593726661684</v>
      </c>
    </row>
    <row r="717" spans="1:10" s="129" customFormat="1" ht="16" thickTop="1" x14ac:dyDescent="0.2">
      <c r="A717" s="125" t="s">
        <v>29</v>
      </c>
      <c r="B717" s="126">
        <v>4392.3</v>
      </c>
      <c r="C717" s="127">
        <f>SUM(C711:C716)</f>
        <v>4382.8</v>
      </c>
      <c r="D717" s="128">
        <f t="shared" si="517"/>
        <v>-2.1628759419893904E-3</v>
      </c>
      <c r="E717" s="126">
        <v>25115.3</v>
      </c>
      <c r="F717" s="127">
        <f>SUM(F711:F716)</f>
        <v>25610.2</v>
      </c>
      <c r="G717" s="128">
        <f t="shared" si="518"/>
        <v>1.970511998662176E-2</v>
      </c>
      <c r="H717" s="126">
        <f t="shared" si="521"/>
        <v>29507.599999999999</v>
      </c>
      <c r="I717" s="127">
        <f t="shared" si="521"/>
        <v>29993</v>
      </c>
      <c r="J717" s="128">
        <f t="shared" si="520"/>
        <v>1.6449999322208565E-2</v>
      </c>
    </row>
    <row r="718" spans="1:10" s="134" customFormat="1" ht="16" thickBot="1" x14ac:dyDescent="0.25">
      <c r="A718" s="130" t="s">
        <v>17</v>
      </c>
      <c r="B718" s="131">
        <v>2.5925128008381405E-2</v>
      </c>
      <c r="C718" s="132">
        <f>C717/C773</f>
        <v>2.5381228037257612E-2</v>
      </c>
      <c r="D718" s="133">
        <f t="shared" si="517"/>
        <v>-2.0979644572939198E-2</v>
      </c>
      <c r="E718" s="131">
        <v>0.14249435617887071</v>
      </c>
      <c r="F718" s="132">
        <f>F717/F773</f>
        <v>0.1442450287671117</v>
      </c>
      <c r="G718" s="133">
        <f t="shared" si="518"/>
        <v>1.2285908264629114E-2</v>
      </c>
      <c r="H718" s="131">
        <f>H717/H773</f>
        <v>8.5361718967869454E-2</v>
      </c>
      <c r="I718" s="132">
        <f>I717/I773</f>
        <v>8.5639158564501203E-2</v>
      </c>
      <c r="J718" s="133">
        <f t="shared" si="520"/>
        <v>3.2501641249302617E-3</v>
      </c>
    </row>
    <row r="719" spans="1:10" x14ac:dyDescent="0.2">
      <c r="A719" s="135" t="s">
        <v>30</v>
      </c>
      <c r="B719" s="118">
        <v>5569.4</v>
      </c>
      <c r="C719" s="119">
        <f>SIUC!C36</f>
        <v>5797.5</v>
      </c>
      <c r="D719" s="120">
        <f t="shared" si="517"/>
        <v>4.0955937802995002E-2</v>
      </c>
      <c r="E719" s="118">
        <v>113.8</v>
      </c>
      <c r="F719" s="119">
        <f>SIUC!D36</f>
        <v>148.9</v>
      </c>
      <c r="G719" s="120">
        <f t="shared" si="518"/>
        <v>0.30843585237258359</v>
      </c>
      <c r="H719" s="118">
        <f t="shared" ref="H719:I724" si="522">B719+E719</f>
        <v>5683.2</v>
      </c>
      <c r="I719" s="119">
        <f t="shared" si="522"/>
        <v>5946.4</v>
      </c>
      <c r="J719" s="120">
        <f t="shared" si="520"/>
        <v>4.6311936936936908E-2</v>
      </c>
    </row>
    <row r="720" spans="1:10" x14ac:dyDescent="0.2">
      <c r="A720" s="135" t="s">
        <v>31</v>
      </c>
      <c r="B720" s="118">
        <v>7072.1</v>
      </c>
      <c r="C720" s="119">
        <f>SIUC!C37</f>
        <v>6748.4</v>
      </c>
      <c r="D720" s="120">
        <f t="shared" si="517"/>
        <v>-4.5771411603342811E-2</v>
      </c>
      <c r="E720" s="118">
        <v>224.5</v>
      </c>
      <c r="F720" s="119">
        <f>SIUC!D37</f>
        <v>270.8</v>
      </c>
      <c r="G720" s="120">
        <f t="shared" si="518"/>
        <v>0.20623608017817377</v>
      </c>
      <c r="H720" s="118">
        <f t="shared" si="522"/>
        <v>7296.6</v>
      </c>
      <c r="I720" s="119">
        <f t="shared" si="522"/>
        <v>7019.2</v>
      </c>
      <c r="J720" s="120">
        <f t="shared" si="520"/>
        <v>-3.8017706877175747E-2</v>
      </c>
    </row>
    <row r="721" spans="1:10" x14ac:dyDescent="0.2">
      <c r="A721" s="135" t="s">
        <v>32</v>
      </c>
      <c r="B721" s="118">
        <v>100.9</v>
      </c>
      <c r="C721" s="119">
        <f>SIUC!C39</f>
        <v>114.8</v>
      </c>
      <c r="D721" s="120">
        <f t="shared" si="517"/>
        <v>0.13776015857284432</v>
      </c>
      <c r="E721" s="118">
        <v>12.9</v>
      </c>
      <c r="F721" s="119">
        <f>SIUC!D39</f>
        <v>10.6</v>
      </c>
      <c r="G721" s="120">
        <f t="shared" si="518"/>
        <v>-0.17829457364341089</v>
      </c>
      <c r="H721" s="118">
        <f t="shared" si="522"/>
        <v>113.80000000000001</v>
      </c>
      <c r="I721" s="119">
        <f t="shared" si="522"/>
        <v>125.39999999999999</v>
      </c>
      <c r="J721" s="120">
        <f t="shared" si="520"/>
        <v>0.10193321616871687</v>
      </c>
    </row>
    <row r="722" spans="1:10" x14ac:dyDescent="0.2">
      <c r="A722" s="135" t="s">
        <v>33</v>
      </c>
      <c r="B722" s="118">
        <v>0</v>
      </c>
      <c r="C722" s="119">
        <f>SIUC!C40</f>
        <v>0</v>
      </c>
      <c r="D722" s="120">
        <f t="shared" si="517"/>
        <v>0</v>
      </c>
      <c r="E722" s="118">
        <v>58.8</v>
      </c>
      <c r="F722" s="119">
        <f>SIUC!D40</f>
        <v>0.6</v>
      </c>
      <c r="G722" s="120">
        <f t="shared" si="518"/>
        <v>-0.98979591836734693</v>
      </c>
      <c r="H722" s="118">
        <f t="shared" si="522"/>
        <v>58.8</v>
      </c>
      <c r="I722" s="119">
        <f t="shared" si="522"/>
        <v>0.6</v>
      </c>
      <c r="J722" s="120">
        <f t="shared" si="520"/>
        <v>-0.98979591836734693</v>
      </c>
    </row>
    <row r="723" spans="1:10" ht="16" thickBot="1" x14ac:dyDescent="0.25">
      <c r="A723" s="121" t="s">
        <v>34</v>
      </c>
      <c r="B723" s="122">
        <v>650.70000000000005</v>
      </c>
      <c r="C723" s="123">
        <f>SIUC!C41</f>
        <v>1013</v>
      </c>
      <c r="D723" s="124">
        <f t="shared" si="517"/>
        <v>0.5567850007684032</v>
      </c>
      <c r="E723" s="122">
        <v>3926</v>
      </c>
      <c r="F723" s="123">
        <f>SIUC!D41</f>
        <v>3678.6</v>
      </c>
      <c r="G723" s="124">
        <f t="shared" si="518"/>
        <v>-6.3015792154865025E-2</v>
      </c>
      <c r="H723" s="122">
        <f t="shared" si="522"/>
        <v>4576.7</v>
      </c>
      <c r="I723" s="123">
        <f t="shared" si="522"/>
        <v>4691.6000000000004</v>
      </c>
      <c r="J723" s="124">
        <f t="shared" si="520"/>
        <v>2.5105425306443628E-2</v>
      </c>
    </row>
    <row r="724" spans="1:10" s="129" customFormat="1" ht="16" thickTop="1" x14ac:dyDescent="0.2">
      <c r="A724" s="125" t="s">
        <v>35</v>
      </c>
      <c r="B724" s="126">
        <v>13393.1</v>
      </c>
      <c r="C724" s="127">
        <f>SUM(C719:C723)</f>
        <v>13673.699999999999</v>
      </c>
      <c r="D724" s="128">
        <f t="shared" si="517"/>
        <v>2.0951086753626759E-2</v>
      </c>
      <c r="E724" s="126">
        <v>4336</v>
      </c>
      <c r="F724" s="127">
        <f>SUM(F719:F723)</f>
        <v>4109.5</v>
      </c>
      <c r="G724" s="128">
        <f t="shared" si="518"/>
        <v>-5.2237084870848709E-2</v>
      </c>
      <c r="H724" s="126">
        <f t="shared" si="522"/>
        <v>17729.099999999999</v>
      </c>
      <c r="I724" s="127">
        <f t="shared" si="522"/>
        <v>17783.199999999997</v>
      </c>
      <c r="J724" s="128">
        <f t="shared" si="520"/>
        <v>3.0514803345910706E-3</v>
      </c>
    </row>
    <row r="725" spans="1:10" s="134" customFormat="1" ht="16" thickBot="1" x14ac:dyDescent="0.25">
      <c r="A725" s="130" t="s">
        <v>17</v>
      </c>
      <c r="B725" s="131">
        <v>7.9051483716743615E-2</v>
      </c>
      <c r="C725" s="132">
        <f>C724/C773</f>
        <v>7.9185748337375503E-2</v>
      </c>
      <c r="D725" s="133">
        <f t="shared" si="517"/>
        <v>1.6984452956377597E-3</v>
      </c>
      <c r="E725" s="131">
        <v>2.4600762419385136E-2</v>
      </c>
      <c r="F725" s="132">
        <f>F724/F773</f>
        <v>2.314604906320316E-2</v>
      </c>
      <c r="G725" s="133">
        <f t="shared" si="518"/>
        <v>-5.9132856591293186E-2</v>
      </c>
      <c r="H725" s="131">
        <f>H724/H773</f>
        <v>5.1288022467203508E-2</v>
      </c>
      <c r="I725" s="132">
        <f>I724/I773</f>
        <v>5.0776457326184021E-2</v>
      </c>
      <c r="J725" s="133">
        <f t="shared" si="520"/>
        <v>-9.9743588543818457E-3</v>
      </c>
    </row>
    <row r="726" spans="1:10" x14ac:dyDescent="0.2">
      <c r="A726" s="135" t="s">
        <v>36</v>
      </c>
      <c r="B726" s="118">
        <v>530.4</v>
      </c>
      <c r="C726" s="119">
        <f>SIUC!C43</f>
        <v>557.5</v>
      </c>
      <c r="D726" s="120">
        <f t="shared" si="517"/>
        <v>5.1093514328808494E-2</v>
      </c>
      <c r="E726" s="118">
        <v>854</v>
      </c>
      <c r="F726" s="119">
        <f>SIUC!D43</f>
        <v>1462.2</v>
      </c>
      <c r="G726" s="120">
        <f t="shared" si="518"/>
        <v>0.71217798594847781</v>
      </c>
      <c r="H726" s="118">
        <f t="shared" ref="H726:I733" si="523">B726+E726</f>
        <v>1384.4</v>
      </c>
      <c r="I726" s="119">
        <f t="shared" si="523"/>
        <v>2019.7</v>
      </c>
      <c r="J726" s="120">
        <f t="shared" si="520"/>
        <v>0.45889916209188092</v>
      </c>
    </row>
    <row r="727" spans="1:10" x14ac:dyDescent="0.2">
      <c r="A727" s="135" t="s">
        <v>37</v>
      </c>
      <c r="B727" s="118">
        <v>70</v>
      </c>
      <c r="C727" s="119">
        <f>SIUC!C44</f>
        <v>70</v>
      </c>
      <c r="D727" s="120">
        <f t="shared" si="517"/>
        <v>0</v>
      </c>
      <c r="E727" s="118">
        <v>10523.3</v>
      </c>
      <c r="F727" s="119">
        <f>SIUC!D44</f>
        <v>8205.2000000000007</v>
      </c>
      <c r="G727" s="120">
        <f t="shared" si="518"/>
        <v>-0.22028261096804222</v>
      </c>
      <c r="H727" s="118">
        <f t="shared" si="523"/>
        <v>10593.3</v>
      </c>
      <c r="I727" s="119">
        <f t="shared" si="523"/>
        <v>8275.2000000000007</v>
      </c>
      <c r="J727" s="120">
        <f t="shared" si="520"/>
        <v>-0.21882699442100184</v>
      </c>
    </row>
    <row r="728" spans="1:10" x14ac:dyDescent="0.2">
      <c r="A728" s="135" t="s">
        <v>38</v>
      </c>
      <c r="B728" s="118">
        <v>1247.3</v>
      </c>
      <c r="C728" s="119">
        <f>SIUC!C45</f>
        <v>1193.9000000000001</v>
      </c>
      <c r="D728" s="120">
        <f t="shared" si="517"/>
        <v>-4.2812474945883E-2</v>
      </c>
      <c r="E728" s="118">
        <v>99.3</v>
      </c>
      <c r="F728" s="119">
        <f>SIUC!D45</f>
        <v>151.1</v>
      </c>
      <c r="G728" s="120">
        <f t="shared" si="518"/>
        <v>0.52165156092648535</v>
      </c>
      <c r="H728" s="118">
        <f t="shared" si="523"/>
        <v>1346.6</v>
      </c>
      <c r="I728" s="119">
        <f t="shared" si="523"/>
        <v>1345</v>
      </c>
      <c r="J728" s="120">
        <f t="shared" si="520"/>
        <v>-1.1881776325559997E-3</v>
      </c>
    </row>
    <row r="729" spans="1:10" x14ac:dyDescent="0.2">
      <c r="A729" s="135" t="s">
        <v>39</v>
      </c>
      <c r="B729" s="118">
        <v>1188.8</v>
      </c>
      <c r="C729" s="119">
        <f>SIUC!C46</f>
        <v>1157.9000000000001</v>
      </c>
      <c r="D729" s="120">
        <f t="shared" si="517"/>
        <v>-2.5992597577388851E-2</v>
      </c>
      <c r="E729" s="118">
        <v>705.6</v>
      </c>
      <c r="F729" s="119">
        <f>SIUC!D46</f>
        <v>624.29999999999995</v>
      </c>
      <c r="G729" s="120">
        <f t="shared" si="518"/>
        <v>-0.11522108843537424</v>
      </c>
      <c r="H729" s="118">
        <f t="shared" si="523"/>
        <v>1894.4</v>
      </c>
      <c r="I729" s="119">
        <f t="shared" si="523"/>
        <v>1782.2</v>
      </c>
      <c r="J729" s="120">
        <f t="shared" si="520"/>
        <v>-5.9227195945945964E-2</v>
      </c>
    </row>
    <row r="730" spans="1:10" x14ac:dyDescent="0.2">
      <c r="A730" s="135" t="s">
        <v>40</v>
      </c>
      <c r="B730" s="118">
        <v>15848.6</v>
      </c>
      <c r="C730" s="119">
        <f>SIUC!C47</f>
        <v>16466.7</v>
      </c>
      <c r="D730" s="120">
        <f t="shared" si="517"/>
        <v>3.9000290246457125E-2</v>
      </c>
      <c r="E730" s="118">
        <v>40338.699999999997</v>
      </c>
      <c r="F730" s="119">
        <f>SIUC!D47</f>
        <v>44389</v>
      </c>
      <c r="G730" s="120">
        <f t="shared" si="518"/>
        <v>0.10040730117728144</v>
      </c>
      <c r="H730" s="118">
        <f t="shared" si="523"/>
        <v>56187.299999999996</v>
      </c>
      <c r="I730" s="119">
        <f t="shared" si="523"/>
        <v>60855.7</v>
      </c>
      <c r="J730" s="120">
        <f t="shared" si="520"/>
        <v>8.308639140873475E-2</v>
      </c>
    </row>
    <row r="731" spans="1:10" x14ac:dyDescent="0.2">
      <c r="A731" s="135" t="s">
        <v>41</v>
      </c>
      <c r="B731" s="118">
        <v>860.5</v>
      </c>
      <c r="C731" s="119">
        <f>SIUC!C48</f>
        <v>956</v>
      </c>
      <c r="D731" s="120">
        <f t="shared" si="517"/>
        <v>0.11098198721673445</v>
      </c>
      <c r="E731" s="118">
        <v>15893.9</v>
      </c>
      <c r="F731" s="119">
        <f>SIUC!D48</f>
        <v>17456</v>
      </c>
      <c r="G731" s="120">
        <f t="shared" si="518"/>
        <v>9.8282989071278942E-2</v>
      </c>
      <c r="H731" s="118">
        <f t="shared" si="523"/>
        <v>16754.400000000001</v>
      </c>
      <c r="I731" s="119">
        <f t="shared" si="523"/>
        <v>18412</v>
      </c>
      <c r="J731" s="120">
        <f t="shared" si="520"/>
        <v>9.8935205080456376E-2</v>
      </c>
    </row>
    <row r="732" spans="1:10" ht="16" thickBot="1" x14ac:dyDescent="0.25">
      <c r="A732" s="121" t="s">
        <v>42</v>
      </c>
      <c r="B732" s="122">
        <v>1521.5</v>
      </c>
      <c r="C732" s="123">
        <f>SIUC!C49</f>
        <v>1412.5</v>
      </c>
      <c r="D732" s="124">
        <f t="shared" si="517"/>
        <v>-7.1639829116003945E-2</v>
      </c>
      <c r="E732" s="122">
        <v>1451.2</v>
      </c>
      <c r="F732" s="123">
        <f>SIUC!D49</f>
        <v>1605</v>
      </c>
      <c r="G732" s="124">
        <f t="shared" si="518"/>
        <v>0.10598125689084892</v>
      </c>
      <c r="H732" s="122">
        <f t="shared" si="523"/>
        <v>2972.7</v>
      </c>
      <c r="I732" s="123">
        <f t="shared" si="523"/>
        <v>3017.5</v>
      </c>
      <c r="J732" s="124">
        <f t="shared" si="520"/>
        <v>1.5070474652672717E-2</v>
      </c>
    </row>
    <row r="733" spans="1:10" s="129" customFormat="1" ht="16" thickTop="1" x14ac:dyDescent="0.2">
      <c r="A733" s="125" t="s">
        <v>43</v>
      </c>
      <c r="B733" s="126">
        <v>21267.1</v>
      </c>
      <c r="C733" s="127">
        <f>SUM(C726:C732)</f>
        <v>21814.5</v>
      </c>
      <c r="D733" s="128">
        <f t="shared" si="517"/>
        <v>2.5739287443986323E-2</v>
      </c>
      <c r="E733" s="126">
        <v>69865.999999999985</v>
      </c>
      <c r="F733" s="127">
        <f>SUM(F726:F732)</f>
        <v>73892.800000000003</v>
      </c>
      <c r="G733" s="128">
        <f t="shared" si="518"/>
        <v>5.763604614547875E-2</v>
      </c>
      <c r="H733" s="126">
        <f t="shared" si="523"/>
        <v>91133.099999999977</v>
      </c>
      <c r="I733" s="127">
        <f t="shared" si="523"/>
        <v>95707.3</v>
      </c>
      <c r="J733" s="128">
        <f t="shared" si="520"/>
        <v>5.0192520609965284E-2</v>
      </c>
    </row>
    <row r="734" spans="1:10" s="134" customFormat="1" ht="16" thickBot="1" x14ac:dyDescent="0.25">
      <c r="A734" s="130" t="s">
        <v>17</v>
      </c>
      <c r="B734" s="131">
        <v>0.12552701087517887</v>
      </c>
      <c r="C734" s="132">
        <f>C733/C773</f>
        <v>0.12632992585077032</v>
      </c>
      <c r="D734" s="133">
        <f t="shared" si="517"/>
        <v>6.3963522272497712E-3</v>
      </c>
      <c r="E734" s="131">
        <v>0.39639226641899483</v>
      </c>
      <c r="F734" s="132">
        <f>F733/F773</f>
        <v>0.41618843514234299</v>
      </c>
      <c r="G734" s="133">
        <f t="shared" si="518"/>
        <v>4.9940855058012663E-2</v>
      </c>
      <c r="H734" s="131">
        <f>H733/H773</f>
        <v>0.26363642149380978</v>
      </c>
      <c r="I734" s="132">
        <f>I733/I773</f>
        <v>0.27327351850366038</v>
      </c>
      <c r="J734" s="133">
        <f t="shared" si="520"/>
        <v>3.6554497877209595E-2</v>
      </c>
    </row>
    <row r="735" spans="1:10" x14ac:dyDescent="0.2">
      <c r="A735" s="135" t="s">
        <v>44</v>
      </c>
      <c r="B735" s="118">
        <v>937.7</v>
      </c>
      <c r="C735" s="119">
        <f>SIUC!C51</f>
        <v>1239.6000000000004</v>
      </c>
      <c r="D735" s="120">
        <f t="shared" si="517"/>
        <v>0.32195798229711026</v>
      </c>
      <c r="E735" s="118">
        <v>38.700000000000003</v>
      </c>
      <c r="F735" s="119">
        <f>SIUC!D51</f>
        <v>141.80000000000001</v>
      </c>
      <c r="G735" s="120">
        <f t="shared" si="518"/>
        <v>2.6640826873385013</v>
      </c>
      <c r="H735" s="118">
        <f t="shared" ref="H735:I740" si="524">B735+E735</f>
        <v>976.40000000000009</v>
      </c>
      <c r="I735" s="119">
        <f t="shared" si="524"/>
        <v>1381.4000000000003</v>
      </c>
      <c r="J735" s="120">
        <f t="shared" si="520"/>
        <v>0.41478902089307679</v>
      </c>
    </row>
    <row r="736" spans="1:10" x14ac:dyDescent="0.2">
      <c r="A736" s="135" t="s">
        <v>45</v>
      </c>
      <c r="B736" s="118">
        <v>670.5</v>
      </c>
      <c r="C736" s="119">
        <f>SIUC!C52</f>
        <v>647.09999999999991</v>
      </c>
      <c r="D736" s="120">
        <f t="shared" si="517"/>
        <v>-3.4899328859060538E-2</v>
      </c>
      <c r="E736" s="118">
        <v>2163.9</v>
      </c>
      <c r="F736" s="119">
        <f>SIUC!D52</f>
        <v>1589.8</v>
      </c>
      <c r="G736" s="120">
        <f t="shared" si="518"/>
        <v>-0.26530800868801707</v>
      </c>
      <c r="H736" s="118">
        <f t="shared" si="524"/>
        <v>2834.4</v>
      </c>
      <c r="I736" s="119">
        <f t="shared" si="524"/>
        <v>2236.8999999999996</v>
      </c>
      <c r="J736" s="120">
        <f t="shared" si="520"/>
        <v>-0.21080299181484632</v>
      </c>
    </row>
    <row r="737" spans="1:10" x14ac:dyDescent="0.2">
      <c r="A737" s="135" t="s">
        <v>46</v>
      </c>
      <c r="B737" s="118">
        <v>1701</v>
      </c>
      <c r="C737" s="119">
        <f>SIUC!C53</f>
        <v>1629.5</v>
      </c>
      <c r="D737" s="120">
        <f t="shared" ref="D737:D768" si="525">IFERROR((C737-B737)/B737,0)</f>
        <v>-4.2034097589653145E-2</v>
      </c>
      <c r="E737" s="118">
        <v>538.29999999999995</v>
      </c>
      <c r="F737" s="119">
        <f>SIUC!D53</f>
        <v>829.6</v>
      </c>
      <c r="G737" s="120">
        <f t="shared" ref="G737:G768" si="526">IFERROR((F737-E737)/E737,0)</f>
        <v>0.5411480587033255</v>
      </c>
      <c r="H737" s="118">
        <f t="shared" si="524"/>
        <v>2239.3000000000002</v>
      </c>
      <c r="I737" s="119">
        <f t="shared" si="524"/>
        <v>2459.1</v>
      </c>
      <c r="J737" s="120">
        <f t="shared" si="520"/>
        <v>9.8155673648014877E-2</v>
      </c>
    </row>
    <row r="738" spans="1:10" x14ac:dyDescent="0.2">
      <c r="A738" s="135" t="s">
        <v>47</v>
      </c>
      <c r="B738" s="118">
        <v>27.4</v>
      </c>
      <c r="C738" s="119">
        <f>SIUC!C54</f>
        <v>36.299999999999997</v>
      </c>
      <c r="D738" s="120">
        <f t="shared" si="525"/>
        <v>0.32481751824817517</v>
      </c>
      <c r="E738" s="118">
        <v>3.1</v>
      </c>
      <c r="F738" s="119">
        <f>SIUC!D54</f>
        <v>3.1</v>
      </c>
      <c r="G738" s="120">
        <f t="shared" si="526"/>
        <v>0</v>
      </c>
      <c r="H738" s="118">
        <f t="shared" si="524"/>
        <v>30.5</v>
      </c>
      <c r="I738" s="119">
        <f t="shared" si="524"/>
        <v>39.4</v>
      </c>
      <c r="J738" s="120">
        <f t="shared" si="520"/>
        <v>0.29180327868852457</v>
      </c>
    </row>
    <row r="739" spans="1:10" ht="16" thickBot="1" x14ac:dyDescent="0.25">
      <c r="A739" s="121" t="s">
        <v>48</v>
      </c>
      <c r="B739" s="122">
        <v>4359.5999999999995</v>
      </c>
      <c r="C739" s="123">
        <f>SIUC!C55</f>
        <v>4125.2</v>
      </c>
      <c r="D739" s="124">
        <f t="shared" si="525"/>
        <v>-5.3766400587209759E-2</v>
      </c>
      <c r="E739" s="122">
        <v>2017.4</v>
      </c>
      <c r="F739" s="123">
        <f>SIUC!D55</f>
        <v>2083.6</v>
      </c>
      <c r="G739" s="124">
        <f t="shared" si="526"/>
        <v>3.281451373054417E-2</v>
      </c>
      <c r="H739" s="122">
        <f t="shared" si="524"/>
        <v>6377</v>
      </c>
      <c r="I739" s="123">
        <f t="shared" si="524"/>
        <v>6208.7999999999993</v>
      </c>
      <c r="J739" s="124">
        <f t="shared" si="520"/>
        <v>-2.637603888976019E-2</v>
      </c>
    </row>
    <row r="740" spans="1:10" s="129" customFormat="1" ht="16" thickTop="1" x14ac:dyDescent="0.2">
      <c r="A740" s="125" t="s">
        <v>49</v>
      </c>
      <c r="B740" s="126">
        <v>7696.1999999999989</v>
      </c>
      <c r="C740" s="127">
        <f>SUM(C735:C739)</f>
        <v>7677.7000000000007</v>
      </c>
      <c r="D740" s="128">
        <f t="shared" si="525"/>
        <v>-2.4037836854549238E-3</v>
      </c>
      <c r="E740" s="126">
        <v>4761.3999999999996</v>
      </c>
      <c r="F740" s="127">
        <f>SUM(F735:F739)</f>
        <v>4647.8999999999996</v>
      </c>
      <c r="G740" s="128">
        <f t="shared" si="526"/>
        <v>-2.3837526777838451E-2</v>
      </c>
      <c r="H740" s="126">
        <f t="shared" si="524"/>
        <v>12457.599999999999</v>
      </c>
      <c r="I740" s="127">
        <f t="shared" si="524"/>
        <v>12325.6</v>
      </c>
      <c r="J740" s="128">
        <f t="shared" si="520"/>
        <v>-1.0595941433341751E-2</v>
      </c>
    </row>
    <row r="741" spans="1:10" s="134" customFormat="1" ht="16" thickBot="1" x14ac:dyDescent="0.25">
      <c r="A741" s="130" t="s">
        <v>17</v>
      </c>
      <c r="B741" s="131">
        <v>4.5426079770986713E-2</v>
      </c>
      <c r="C741" s="132">
        <f>C740/C773</f>
        <v>4.4462319636226336E-2</v>
      </c>
      <c r="D741" s="133">
        <f t="shared" si="525"/>
        <v>-2.1216009385338234E-2</v>
      </c>
      <c r="E741" s="131">
        <v>2.7014315079257466E-2</v>
      </c>
      <c r="F741" s="132">
        <f>F740/F773</f>
        <v>2.6178494084648243E-2</v>
      </c>
      <c r="G741" s="133">
        <f t="shared" si="526"/>
        <v>-3.09399291507855E-2</v>
      </c>
      <c r="H741" s="131">
        <f>H740/H773</f>
        <v>3.6038246086233051E-2</v>
      </c>
      <c r="I741" s="132">
        <f>I740/I773</f>
        <v>3.5193345540713364E-2</v>
      </c>
      <c r="J741" s="133">
        <f t="shared" si="520"/>
        <v>-2.3444552309732063E-2</v>
      </c>
    </row>
    <row r="742" spans="1:10" x14ac:dyDescent="0.2">
      <c r="A742" s="135" t="s">
        <v>50</v>
      </c>
      <c r="B742" s="118">
        <v>666</v>
      </c>
      <c r="C742" s="119">
        <f>SIUC!C57</f>
        <v>728.2</v>
      </c>
      <c r="D742" s="120">
        <f t="shared" si="525"/>
        <v>9.3393393393393462E-2</v>
      </c>
      <c r="E742" s="118">
        <v>780.8</v>
      </c>
      <c r="F742" s="119">
        <f>SIUC!D57</f>
        <v>783.2</v>
      </c>
      <c r="G742" s="120">
        <f t="shared" si="526"/>
        <v>3.0737704918033953E-3</v>
      </c>
      <c r="H742" s="118">
        <f t="shared" ref="H742:H755" si="527">B742+E742</f>
        <v>1446.8</v>
      </c>
      <c r="I742" s="119">
        <f t="shared" ref="I742:I755" si="528">C742+F742</f>
        <v>1511.4</v>
      </c>
      <c r="J742" s="120">
        <f t="shared" si="520"/>
        <v>4.465026264860391E-2</v>
      </c>
    </row>
    <row r="743" spans="1:10" x14ac:dyDescent="0.2">
      <c r="A743" s="135" t="s">
        <v>51</v>
      </c>
      <c r="B743" s="118">
        <v>1574.3</v>
      </c>
      <c r="C743" s="119">
        <f>SIUC!C58</f>
        <v>1466.8</v>
      </c>
      <c r="D743" s="120">
        <f t="shared" si="525"/>
        <v>-6.8284316839230141E-2</v>
      </c>
      <c r="E743" s="118">
        <v>3204.1</v>
      </c>
      <c r="F743" s="119">
        <f>SIUC!D58</f>
        <v>3309.5</v>
      </c>
      <c r="G743" s="120">
        <f t="shared" si="526"/>
        <v>3.2895352829187631E-2</v>
      </c>
      <c r="H743" s="118">
        <f t="shared" si="527"/>
        <v>4778.3999999999996</v>
      </c>
      <c r="I743" s="119">
        <f t="shared" si="528"/>
        <v>4776.3</v>
      </c>
      <c r="J743" s="120">
        <f t="shared" si="520"/>
        <v>-4.3947764942228664E-4</v>
      </c>
    </row>
    <row r="744" spans="1:10" x14ac:dyDescent="0.2">
      <c r="A744" s="135" t="s">
        <v>52</v>
      </c>
      <c r="B744" s="118">
        <v>3328.2</v>
      </c>
      <c r="C744" s="119">
        <f>SIUC!C59</f>
        <v>2541.5</v>
      </c>
      <c r="D744" s="120">
        <f t="shared" si="525"/>
        <v>-0.23637401598461627</v>
      </c>
      <c r="E744" s="118">
        <v>11595.8</v>
      </c>
      <c r="F744" s="119">
        <f>SIUC!D59</f>
        <v>10450.6</v>
      </c>
      <c r="G744" s="120">
        <f t="shared" si="526"/>
        <v>-9.8759895824350102E-2</v>
      </c>
      <c r="H744" s="118">
        <f t="shared" si="527"/>
        <v>14924</v>
      </c>
      <c r="I744" s="119">
        <f t="shared" si="528"/>
        <v>12992.1</v>
      </c>
      <c r="J744" s="120">
        <f t="shared" si="520"/>
        <v>-0.12944920932725809</v>
      </c>
    </row>
    <row r="745" spans="1:10" x14ac:dyDescent="0.2">
      <c r="A745" s="135" t="s">
        <v>53</v>
      </c>
      <c r="B745" s="118">
        <v>1621.1</v>
      </c>
      <c r="C745" s="119">
        <f>SIUC!C60</f>
        <v>1321.5</v>
      </c>
      <c r="D745" s="120">
        <f t="shared" si="525"/>
        <v>-0.18481278144469801</v>
      </c>
      <c r="E745" s="118">
        <v>789.5</v>
      </c>
      <c r="F745" s="119">
        <f>SIUC!D60</f>
        <v>709.9</v>
      </c>
      <c r="G745" s="120">
        <f t="shared" si="526"/>
        <v>-0.1008233058898037</v>
      </c>
      <c r="H745" s="118">
        <f t="shared" si="527"/>
        <v>2410.6</v>
      </c>
      <c r="I745" s="119">
        <f t="shared" si="528"/>
        <v>2031.4</v>
      </c>
      <c r="J745" s="120">
        <f t="shared" si="520"/>
        <v>-0.15730523521115067</v>
      </c>
    </row>
    <row r="746" spans="1:10" x14ac:dyDescent="0.2">
      <c r="A746" s="135" t="s">
        <v>54</v>
      </c>
      <c r="B746" s="118">
        <v>5873.3</v>
      </c>
      <c r="C746" s="119">
        <f>SIUC!C62</f>
        <v>6600.1</v>
      </c>
      <c r="D746" s="120">
        <f t="shared" si="525"/>
        <v>0.12374644578005553</v>
      </c>
      <c r="E746" s="118">
        <v>4671.2</v>
      </c>
      <c r="F746" s="119">
        <f>SIUC!D62</f>
        <v>4933.3</v>
      </c>
      <c r="G746" s="120">
        <f t="shared" si="526"/>
        <v>5.6109779071758945E-2</v>
      </c>
      <c r="H746" s="118">
        <f t="shared" si="527"/>
        <v>10544.5</v>
      </c>
      <c r="I746" s="119">
        <f t="shared" si="528"/>
        <v>11533.400000000001</v>
      </c>
      <c r="J746" s="120">
        <f t="shared" si="520"/>
        <v>9.3783489022713398E-2</v>
      </c>
    </row>
    <row r="747" spans="1:10" x14ac:dyDescent="0.2">
      <c r="A747" s="135" t="s">
        <v>55</v>
      </c>
      <c r="B747" s="118">
        <v>123.8</v>
      </c>
      <c r="C747" s="119">
        <f>SIUC!C63</f>
        <v>144.80000000000001</v>
      </c>
      <c r="D747" s="120">
        <f t="shared" si="525"/>
        <v>0.16962843295638139</v>
      </c>
      <c r="E747" s="118">
        <v>0</v>
      </c>
      <c r="F747" s="119">
        <f>SIUC!D63</f>
        <v>0</v>
      </c>
      <c r="G747" s="120">
        <f t="shared" si="526"/>
        <v>0</v>
      </c>
      <c r="H747" s="118">
        <f t="shared" si="527"/>
        <v>123.8</v>
      </c>
      <c r="I747" s="119">
        <f t="shared" si="528"/>
        <v>144.80000000000001</v>
      </c>
      <c r="J747" s="120">
        <f t="shared" si="520"/>
        <v>0.16962843295638139</v>
      </c>
    </row>
    <row r="748" spans="1:10" x14ac:dyDescent="0.2">
      <c r="A748" s="135" t="s">
        <v>56</v>
      </c>
      <c r="B748" s="118">
        <v>4840.8999999999996</v>
      </c>
      <c r="C748" s="119">
        <f>SIUC!C64</f>
        <v>5674.6</v>
      </c>
      <c r="D748" s="120">
        <f t="shared" si="525"/>
        <v>0.17222004172777805</v>
      </c>
      <c r="E748" s="118">
        <v>0</v>
      </c>
      <c r="F748" s="119">
        <f>SIUC!D64</f>
        <v>86.2</v>
      </c>
      <c r="G748" s="120">
        <f t="shared" si="526"/>
        <v>0</v>
      </c>
      <c r="H748" s="118">
        <f t="shared" si="527"/>
        <v>4840.8999999999996</v>
      </c>
      <c r="I748" s="119">
        <f t="shared" si="528"/>
        <v>5760.8</v>
      </c>
      <c r="J748" s="120">
        <f t="shared" si="520"/>
        <v>0.19002664793736715</v>
      </c>
    </row>
    <row r="749" spans="1:10" x14ac:dyDescent="0.2">
      <c r="A749" s="135" t="s">
        <v>57</v>
      </c>
      <c r="B749" s="118">
        <v>1744</v>
      </c>
      <c r="C749" s="119">
        <f>SIUC!C65</f>
        <v>1331.7</v>
      </c>
      <c r="D749" s="120">
        <f t="shared" si="525"/>
        <v>-0.23641055045871556</v>
      </c>
      <c r="E749" s="118">
        <v>1676.9</v>
      </c>
      <c r="F749" s="119">
        <f>SIUC!D65</f>
        <v>2417.3000000000002</v>
      </c>
      <c r="G749" s="120">
        <f t="shared" si="526"/>
        <v>0.44152901186713583</v>
      </c>
      <c r="H749" s="118">
        <f t="shared" si="527"/>
        <v>3420.9</v>
      </c>
      <c r="I749" s="119">
        <f t="shared" si="528"/>
        <v>3749</v>
      </c>
      <c r="J749" s="120">
        <f t="shared" si="520"/>
        <v>9.5910432927007488E-2</v>
      </c>
    </row>
    <row r="750" spans="1:10" x14ac:dyDescent="0.2">
      <c r="A750" s="135" t="s">
        <v>58</v>
      </c>
      <c r="B750" s="118">
        <v>2005.8</v>
      </c>
      <c r="C750" s="119">
        <f>SIUC!C66</f>
        <v>2044.1</v>
      </c>
      <c r="D750" s="120">
        <f t="shared" si="525"/>
        <v>1.9094625585801155E-2</v>
      </c>
      <c r="E750" s="118">
        <v>1359.9</v>
      </c>
      <c r="F750" s="119">
        <f>SIUC!D66</f>
        <v>1100.7</v>
      </c>
      <c r="G750" s="120">
        <f t="shared" si="526"/>
        <v>-0.19060225016545337</v>
      </c>
      <c r="H750" s="118">
        <f t="shared" si="527"/>
        <v>3365.7</v>
      </c>
      <c r="I750" s="119">
        <f t="shared" si="528"/>
        <v>3144.8</v>
      </c>
      <c r="J750" s="120">
        <f t="shared" si="520"/>
        <v>-6.5632706420655329E-2</v>
      </c>
    </row>
    <row r="751" spans="1:10" x14ac:dyDescent="0.2">
      <c r="A751" s="135" t="s">
        <v>59</v>
      </c>
      <c r="B751" s="118">
        <v>215.8</v>
      </c>
      <c r="C751" s="119">
        <f>SIUC!C67</f>
        <v>226.1</v>
      </c>
      <c r="D751" s="120">
        <f t="shared" si="525"/>
        <v>4.7729379054680179E-2</v>
      </c>
      <c r="E751" s="118">
        <v>50.3</v>
      </c>
      <c r="F751" s="119">
        <f>SIUC!D67</f>
        <v>40.799999999999997</v>
      </c>
      <c r="G751" s="120">
        <f t="shared" si="526"/>
        <v>-0.1888667992047714</v>
      </c>
      <c r="H751" s="118">
        <f t="shared" si="527"/>
        <v>266.10000000000002</v>
      </c>
      <c r="I751" s="119">
        <f t="shared" si="528"/>
        <v>266.89999999999998</v>
      </c>
      <c r="J751" s="120">
        <f t="shared" si="520"/>
        <v>3.0063885757232412E-3</v>
      </c>
    </row>
    <row r="752" spans="1:10" x14ac:dyDescent="0.2">
      <c r="A752" s="135" t="s">
        <v>60</v>
      </c>
      <c r="B752" s="118">
        <v>410.2</v>
      </c>
      <c r="C752" s="119">
        <f>SIUC!C68</f>
        <v>292.7</v>
      </c>
      <c r="D752" s="120">
        <f t="shared" si="525"/>
        <v>-0.28644563627498781</v>
      </c>
      <c r="E752" s="118">
        <v>0</v>
      </c>
      <c r="F752" s="119">
        <f>SIUC!D68</f>
        <v>0</v>
      </c>
      <c r="G752" s="120">
        <f t="shared" si="526"/>
        <v>0</v>
      </c>
      <c r="H752" s="118">
        <f t="shared" si="527"/>
        <v>410.2</v>
      </c>
      <c r="I752" s="119">
        <f t="shared" si="528"/>
        <v>292.7</v>
      </c>
      <c r="J752" s="120">
        <f t="shared" si="520"/>
        <v>-0.28644563627498781</v>
      </c>
    </row>
    <row r="753" spans="1:10" x14ac:dyDescent="0.2">
      <c r="A753" s="135" t="s">
        <v>61</v>
      </c>
      <c r="B753" s="118">
        <v>1107.0999999999999</v>
      </c>
      <c r="C753" s="119">
        <f>SIUC!C69</f>
        <v>1153</v>
      </c>
      <c r="D753" s="120">
        <f t="shared" si="525"/>
        <v>4.1459669406557757E-2</v>
      </c>
      <c r="E753" s="118">
        <v>352.6</v>
      </c>
      <c r="F753" s="119">
        <f>SIUC!D69</f>
        <v>285.60000000000002</v>
      </c>
      <c r="G753" s="120">
        <f t="shared" si="526"/>
        <v>-0.19001701644923424</v>
      </c>
      <c r="H753" s="118">
        <f t="shared" si="527"/>
        <v>1459.6999999999998</v>
      </c>
      <c r="I753" s="119">
        <f t="shared" si="528"/>
        <v>1438.6</v>
      </c>
      <c r="J753" s="120">
        <f t="shared" si="520"/>
        <v>-1.4455025005137982E-2</v>
      </c>
    </row>
    <row r="754" spans="1:10" ht="16" thickBot="1" x14ac:dyDescent="0.25">
      <c r="A754" s="121" t="s">
        <v>62</v>
      </c>
      <c r="B754" s="122">
        <v>1274.2</v>
      </c>
      <c r="C754" s="123">
        <f>SIUC!C70</f>
        <v>1419.2</v>
      </c>
      <c r="D754" s="124">
        <f t="shared" si="525"/>
        <v>0.11379689216763458</v>
      </c>
      <c r="E754" s="122">
        <v>122.6</v>
      </c>
      <c r="F754" s="123">
        <f>SIUC!D70</f>
        <v>135.30000000000001</v>
      </c>
      <c r="G754" s="124">
        <f t="shared" si="526"/>
        <v>0.10358890701468204</v>
      </c>
      <c r="H754" s="122">
        <f t="shared" si="527"/>
        <v>1396.8</v>
      </c>
      <c r="I754" s="123">
        <f t="shared" si="528"/>
        <v>1554.5</v>
      </c>
      <c r="J754" s="124">
        <f t="shared" si="520"/>
        <v>0.11290091638029787</v>
      </c>
    </row>
    <row r="755" spans="1:10" s="129" customFormat="1" ht="16" thickTop="1" x14ac:dyDescent="0.2">
      <c r="A755" s="125" t="s">
        <v>63</v>
      </c>
      <c r="B755" s="126">
        <v>24784.699999999997</v>
      </c>
      <c r="C755" s="127">
        <f>SUM(C742:C754)</f>
        <v>24944.3</v>
      </c>
      <c r="D755" s="128">
        <f t="shared" si="525"/>
        <v>6.4394566002413667E-3</v>
      </c>
      <c r="E755" s="126">
        <v>24603.699999999997</v>
      </c>
      <c r="F755" s="127">
        <f>SUM(F742:F754)</f>
        <v>24252.399999999998</v>
      </c>
      <c r="G755" s="128">
        <f t="shared" si="526"/>
        <v>-1.4278340249637221E-2</v>
      </c>
      <c r="H755" s="126">
        <f t="shared" si="527"/>
        <v>49388.399999999994</v>
      </c>
      <c r="I755" s="127">
        <f t="shared" si="528"/>
        <v>49196.7</v>
      </c>
      <c r="J755" s="128">
        <f t="shared" si="520"/>
        <v>-3.8814782418543042E-3</v>
      </c>
    </row>
    <row r="756" spans="1:10" s="134" customFormat="1" ht="16" thickBot="1" x14ac:dyDescent="0.25">
      <c r="A756" s="130" t="s">
        <v>17</v>
      </c>
      <c r="B756" s="131">
        <v>0.14628930631999876</v>
      </c>
      <c r="C756" s="132">
        <f>C755/C773</f>
        <v>0.14445490702969904</v>
      </c>
      <c r="D756" s="133">
        <f t="shared" si="525"/>
        <v>-1.2539530991329475E-2</v>
      </c>
      <c r="E756" s="131">
        <v>0.13959173854654658</v>
      </c>
      <c r="F756" s="132">
        <f>F755/F773</f>
        <v>0.13659745475129048</v>
      </c>
      <c r="G756" s="133">
        <f t="shared" si="526"/>
        <v>-2.1450293738247694E-2</v>
      </c>
      <c r="H756" s="131">
        <f>H755/H773</f>
        <v>0.14287433478401237</v>
      </c>
      <c r="I756" s="132">
        <f>I755/I773</f>
        <v>0.14047157643950908</v>
      </c>
      <c r="J756" s="133">
        <f t="shared" si="520"/>
        <v>-1.6817284560838846E-2</v>
      </c>
    </row>
    <row r="757" spans="1:10" x14ac:dyDescent="0.2">
      <c r="A757" s="135" t="s">
        <v>64</v>
      </c>
      <c r="B757" s="118">
        <v>0</v>
      </c>
      <c r="C757" s="119">
        <f>SIUC!C75</f>
        <v>0</v>
      </c>
      <c r="D757" s="120">
        <f t="shared" si="525"/>
        <v>0</v>
      </c>
      <c r="E757" s="118">
        <v>16260.6</v>
      </c>
      <c r="F757" s="119">
        <f>SIUC!D75</f>
        <v>14087.699999999999</v>
      </c>
      <c r="G757" s="120">
        <f t="shared" si="526"/>
        <v>-0.13362975535958091</v>
      </c>
      <c r="H757" s="118">
        <f t="shared" ref="H757:I763" si="529">B757+E757</f>
        <v>16260.6</v>
      </c>
      <c r="I757" s="119">
        <f t="shared" si="529"/>
        <v>14087.699999999999</v>
      </c>
      <c r="J757" s="120">
        <f t="shared" si="520"/>
        <v>-0.13362975535958091</v>
      </c>
    </row>
    <row r="758" spans="1:10" x14ac:dyDescent="0.2">
      <c r="A758" s="135" t="s">
        <v>65</v>
      </c>
      <c r="B758" s="118">
        <v>0</v>
      </c>
      <c r="C758" s="119">
        <f>SIUC!C76</f>
        <v>0</v>
      </c>
      <c r="D758" s="120">
        <f t="shared" si="525"/>
        <v>0</v>
      </c>
      <c r="E758" s="118">
        <v>501.6</v>
      </c>
      <c r="F758" s="119">
        <f>SIUC!D76</f>
        <v>851.1</v>
      </c>
      <c r="G758" s="120">
        <f t="shared" si="526"/>
        <v>0.6967703349282296</v>
      </c>
      <c r="H758" s="118">
        <f t="shared" si="529"/>
        <v>501.6</v>
      </c>
      <c r="I758" s="119">
        <f t="shared" si="529"/>
        <v>851.1</v>
      </c>
      <c r="J758" s="120">
        <f t="shared" si="520"/>
        <v>0.6967703349282296</v>
      </c>
    </row>
    <row r="759" spans="1:10" x14ac:dyDescent="0.2">
      <c r="A759" s="135" t="s">
        <v>66</v>
      </c>
      <c r="B759" s="118">
        <v>0</v>
      </c>
      <c r="C759" s="119">
        <f>SIUC!C77</f>
        <v>0</v>
      </c>
      <c r="D759" s="120">
        <f t="shared" si="525"/>
        <v>0</v>
      </c>
      <c r="E759" s="118">
        <v>0.5</v>
      </c>
      <c r="F759" s="119">
        <f>SIUC!D77</f>
        <v>169.5</v>
      </c>
      <c r="G759" s="120">
        <f t="shared" si="526"/>
        <v>338</v>
      </c>
      <c r="H759" s="118">
        <f t="shared" si="529"/>
        <v>0.5</v>
      </c>
      <c r="I759" s="119">
        <f t="shared" si="529"/>
        <v>169.5</v>
      </c>
      <c r="J759" s="120">
        <f t="shared" si="520"/>
        <v>338</v>
      </c>
    </row>
    <row r="760" spans="1:10" x14ac:dyDescent="0.2">
      <c r="A760" s="135" t="s">
        <v>67</v>
      </c>
      <c r="B760" s="118">
        <v>0</v>
      </c>
      <c r="C760" s="119">
        <f>SIUC!C78</f>
        <v>0</v>
      </c>
      <c r="D760" s="120">
        <f t="shared" si="525"/>
        <v>0</v>
      </c>
      <c r="E760" s="118">
        <v>2280.6</v>
      </c>
      <c r="F760" s="119">
        <f>SIUC!D78</f>
        <v>1790.2</v>
      </c>
      <c r="G760" s="120">
        <f t="shared" si="526"/>
        <v>-0.21503113215820394</v>
      </c>
      <c r="H760" s="118">
        <f t="shared" si="529"/>
        <v>2280.6</v>
      </c>
      <c r="I760" s="119">
        <f t="shared" si="529"/>
        <v>1790.2</v>
      </c>
      <c r="J760" s="120">
        <f t="shared" si="520"/>
        <v>-0.21503113215820394</v>
      </c>
    </row>
    <row r="761" spans="1:10" x14ac:dyDescent="0.2">
      <c r="A761" s="135" t="s">
        <v>68</v>
      </c>
      <c r="B761" s="118">
        <v>0</v>
      </c>
      <c r="C761" s="119">
        <f>SIUC!C79</f>
        <v>0</v>
      </c>
      <c r="D761" s="120">
        <f t="shared" si="525"/>
        <v>0</v>
      </c>
      <c r="E761" s="118">
        <v>3944.5</v>
      </c>
      <c r="F761" s="119">
        <f>SIUC!D79</f>
        <v>2607.6999999999998</v>
      </c>
      <c r="G761" s="120">
        <f t="shared" si="526"/>
        <v>-0.33890226898212705</v>
      </c>
      <c r="H761" s="118">
        <f t="shared" si="529"/>
        <v>3944.5</v>
      </c>
      <c r="I761" s="119">
        <f t="shared" si="529"/>
        <v>2607.6999999999998</v>
      </c>
      <c r="J761" s="120">
        <f t="shared" si="520"/>
        <v>-0.33890226898212705</v>
      </c>
    </row>
    <row r="762" spans="1:10" ht="16" thickBot="1" x14ac:dyDescent="0.25">
      <c r="A762" s="121" t="s">
        <v>69</v>
      </c>
      <c r="B762" s="122">
        <v>0</v>
      </c>
      <c r="C762" s="123">
        <f>SIUC!C80</f>
        <v>0</v>
      </c>
      <c r="D762" s="124">
        <f t="shared" si="525"/>
        <v>0</v>
      </c>
      <c r="E762" s="122">
        <v>0</v>
      </c>
      <c r="F762" s="123">
        <f>SIUC!D80</f>
        <v>0</v>
      </c>
      <c r="G762" s="124">
        <f t="shared" si="526"/>
        <v>0</v>
      </c>
      <c r="H762" s="122">
        <f t="shared" si="529"/>
        <v>0</v>
      </c>
      <c r="I762" s="123">
        <f t="shared" si="529"/>
        <v>0</v>
      </c>
      <c r="J762" s="124">
        <f t="shared" si="520"/>
        <v>0</v>
      </c>
    </row>
    <row r="763" spans="1:10" s="129" customFormat="1" ht="16" thickTop="1" x14ac:dyDescent="0.2">
      <c r="A763" s="125" t="s">
        <v>70</v>
      </c>
      <c r="B763" s="126">
        <v>0</v>
      </c>
      <c r="C763" s="127">
        <f>SUM(C757:C762)</f>
        <v>0</v>
      </c>
      <c r="D763" s="128">
        <f t="shared" si="525"/>
        <v>0</v>
      </c>
      <c r="E763" s="126">
        <v>22987.8</v>
      </c>
      <c r="F763" s="127">
        <f>SUM(F757:F762)</f>
        <v>19506.2</v>
      </c>
      <c r="G763" s="128">
        <f t="shared" si="526"/>
        <v>-0.15145424964546406</v>
      </c>
      <c r="H763" s="126">
        <f t="shared" si="529"/>
        <v>22987.8</v>
      </c>
      <c r="I763" s="127">
        <f t="shared" si="529"/>
        <v>19506.2</v>
      </c>
      <c r="J763" s="128">
        <f t="shared" si="520"/>
        <v>-0.15145424964546406</v>
      </c>
    </row>
    <row r="764" spans="1:10" s="134" customFormat="1" ht="16" thickBot="1" x14ac:dyDescent="0.25">
      <c r="A764" s="130" t="s">
        <v>17</v>
      </c>
      <c r="B764" s="131">
        <v>0</v>
      </c>
      <c r="C764" s="132">
        <f>C763/C773</f>
        <v>0</v>
      </c>
      <c r="D764" s="133">
        <f t="shared" si="525"/>
        <v>0</v>
      </c>
      <c r="E764" s="131">
        <v>0.13042375607572454</v>
      </c>
      <c r="F764" s="132">
        <f>F763/F773</f>
        <v>0.1098653028924817</v>
      </c>
      <c r="G764" s="133">
        <f t="shared" si="526"/>
        <v>-0.15762813310871468</v>
      </c>
      <c r="H764" s="131">
        <f>H763/H773</f>
        <v>6.6500770082608865E-2</v>
      </c>
      <c r="I764" s="132">
        <f>I763/I773</f>
        <v>5.569614759413441E-2</v>
      </c>
      <c r="J764" s="133">
        <f t="shared" si="520"/>
        <v>-0.16247364466686162</v>
      </c>
    </row>
    <row r="765" spans="1:10" x14ac:dyDescent="0.2">
      <c r="A765" s="135" t="s">
        <v>71</v>
      </c>
      <c r="B765" s="118">
        <v>0</v>
      </c>
      <c r="C765" s="119">
        <f>SIUC!C81</f>
        <v>0</v>
      </c>
      <c r="D765" s="120">
        <f t="shared" si="525"/>
        <v>0</v>
      </c>
      <c r="E765" s="118">
        <v>447.4</v>
      </c>
      <c r="F765" s="119">
        <f>SIUC!D81</f>
        <v>291</v>
      </c>
      <c r="G765" s="120">
        <f t="shared" si="526"/>
        <v>-0.34957532409476977</v>
      </c>
      <c r="H765" s="118">
        <f t="shared" ref="H765:I767" si="530">B765+E765</f>
        <v>447.4</v>
      </c>
      <c r="I765" s="119">
        <f t="shared" si="530"/>
        <v>291</v>
      </c>
      <c r="J765" s="120">
        <f t="shared" si="520"/>
        <v>-0.34957532409476977</v>
      </c>
    </row>
    <row r="766" spans="1:10" ht="16" thickBot="1" x14ac:dyDescent="0.25">
      <c r="A766" s="121" t="s">
        <v>72</v>
      </c>
      <c r="B766" s="122">
        <v>-1.7999999999592546</v>
      </c>
      <c r="C766" s="123">
        <f>SIUC!C82</f>
        <v>0</v>
      </c>
      <c r="D766" s="124">
        <f t="shared" si="525"/>
        <v>-1</v>
      </c>
      <c r="E766" s="122">
        <v>0</v>
      </c>
      <c r="F766" s="123">
        <f>SIUC!D82</f>
        <v>0</v>
      </c>
      <c r="G766" s="124">
        <f t="shared" si="526"/>
        <v>0</v>
      </c>
      <c r="H766" s="122">
        <f t="shared" si="530"/>
        <v>-1.7999999999592546</v>
      </c>
      <c r="I766" s="123">
        <f t="shared" si="530"/>
        <v>0</v>
      </c>
      <c r="J766" s="124">
        <f t="shared" si="520"/>
        <v>-1</v>
      </c>
    </row>
    <row r="767" spans="1:10" s="129" customFormat="1" ht="16" thickTop="1" x14ac:dyDescent="0.2">
      <c r="A767" s="125" t="s">
        <v>73</v>
      </c>
      <c r="B767" s="126">
        <v>-1.7999999999592546</v>
      </c>
      <c r="C767" s="127">
        <f>SUM(C765:C766)</f>
        <v>0</v>
      </c>
      <c r="D767" s="128">
        <f t="shared" si="525"/>
        <v>-1</v>
      </c>
      <c r="E767" s="126">
        <v>447.4</v>
      </c>
      <c r="F767" s="127">
        <f>SUM(F765:F766)</f>
        <v>291</v>
      </c>
      <c r="G767" s="128">
        <f t="shared" si="526"/>
        <v>-0.34957532409476977</v>
      </c>
      <c r="H767" s="126">
        <f t="shared" si="530"/>
        <v>445.60000000004072</v>
      </c>
      <c r="I767" s="127">
        <f t="shared" si="530"/>
        <v>291</v>
      </c>
      <c r="J767" s="128">
        <f t="shared" si="520"/>
        <v>-0.34694793536810276</v>
      </c>
    </row>
    <row r="768" spans="1:10" s="134" customFormat="1" ht="16" thickBot="1" x14ac:dyDescent="0.25">
      <c r="A768" s="130" t="s">
        <v>17</v>
      </c>
      <c r="B768" s="131">
        <v>-1.0624326756831318E-5</v>
      </c>
      <c r="C768" s="132">
        <f>C767/C773</f>
        <v>0</v>
      </c>
      <c r="D768" s="133">
        <f t="shared" si="525"/>
        <v>-1</v>
      </c>
      <c r="E768" s="131">
        <v>2.5383720263913536E-3</v>
      </c>
      <c r="F768" s="132">
        <f>F767/F773</f>
        <v>1.639007245989079E-3</v>
      </c>
      <c r="G768" s="133">
        <f t="shared" si="526"/>
        <v>-0.35430771023774865</v>
      </c>
      <c r="H768" s="131">
        <f>H767/H773</f>
        <v>1.289063901235143E-3</v>
      </c>
      <c r="I768" s="132">
        <f>I767/I773</f>
        <v>8.3089371327542589E-4</v>
      </c>
      <c r="J768" s="133">
        <f t="shared" si="520"/>
        <v>-0.35542860793845199</v>
      </c>
    </row>
    <row r="769" spans="1:14" s="129" customFormat="1" x14ac:dyDescent="0.2">
      <c r="A769" s="125" t="s">
        <v>74</v>
      </c>
      <c r="B769" s="126">
        <v>4939.6000000000004</v>
      </c>
      <c r="C769" s="127">
        <f>SIUC!C83</f>
        <v>4939.6000000000004</v>
      </c>
      <c r="D769" s="128">
        <f t="shared" ref="D769:D773" si="531">IFERROR((C769-B769)/B769,0)</f>
        <v>0</v>
      </c>
      <c r="E769" s="126">
        <v>0</v>
      </c>
      <c r="F769" s="127">
        <f>SIUC!D83</f>
        <v>905.8</v>
      </c>
      <c r="G769" s="128">
        <f t="shared" ref="G769:G773" si="532">IFERROR((F769-E769)/E769,0)</f>
        <v>0</v>
      </c>
      <c r="H769" s="126">
        <f>B769+E769</f>
        <v>4939.6000000000004</v>
      </c>
      <c r="I769" s="127">
        <f>C769+F769</f>
        <v>5845.4000000000005</v>
      </c>
      <c r="J769" s="128">
        <f t="shared" ref="J769:J773" si="533">IFERROR((I769-H769)/H769,0)</f>
        <v>0.18337517207871085</v>
      </c>
    </row>
    <row r="770" spans="1:14" s="134" customFormat="1" ht="16" thickBot="1" x14ac:dyDescent="0.25">
      <c r="A770" s="130" t="s">
        <v>17</v>
      </c>
      <c r="B770" s="131">
        <v>2.915551358290663E-2</v>
      </c>
      <c r="C770" s="132">
        <f>C769/C773</f>
        <v>2.8605711876617163E-2</v>
      </c>
      <c r="D770" s="133">
        <f t="shared" si="531"/>
        <v>-1.8857555183380687E-2</v>
      </c>
      <c r="E770" s="131">
        <v>0</v>
      </c>
      <c r="F770" s="132">
        <f>F769/F773</f>
        <v>5.1017620735976203E-3</v>
      </c>
      <c r="G770" s="133">
        <f t="shared" si="532"/>
        <v>0</v>
      </c>
      <c r="H770" s="131">
        <f>H769/H773</f>
        <v>1.4289632061356668E-2</v>
      </c>
      <c r="I770" s="132">
        <f>I769/I773</f>
        <v>1.6690399008866579E-2</v>
      </c>
      <c r="J770" s="133">
        <f t="shared" si="533"/>
        <v>0.16800761119681207</v>
      </c>
    </row>
    <row r="771" spans="1:14" s="129" customFormat="1" x14ac:dyDescent="0.2">
      <c r="A771" s="125" t="s">
        <v>75</v>
      </c>
      <c r="B771" s="126">
        <v>1709.5</v>
      </c>
      <c r="C771" s="127">
        <f>SIUC!C84</f>
        <v>1793</v>
      </c>
      <c r="D771" s="128">
        <f t="shared" si="531"/>
        <v>4.8844691430242761E-2</v>
      </c>
      <c r="E771" s="126">
        <v>235.5</v>
      </c>
      <c r="F771" s="127">
        <f>SIUC!D84</f>
        <v>231.3</v>
      </c>
      <c r="G771" s="128">
        <f t="shared" si="532"/>
        <v>-1.783439490445855E-2</v>
      </c>
      <c r="H771" s="126">
        <f>B771+E771</f>
        <v>1945</v>
      </c>
      <c r="I771" s="127">
        <f>C771+F771</f>
        <v>2024.3</v>
      </c>
      <c r="J771" s="128">
        <f t="shared" si="533"/>
        <v>4.0771208226221059E-2</v>
      </c>
    </row>
    <row r="772" spans="1:14" s="134" customFormat="1" ht="16" thickBot="1" x14ac:dyDescent="0.25">
      <c r="A772" s="130" t="s">
        <v>17</v>
      </c>
      <c r="B772" s="131">
        <v>1.0090159217341259E-2</v>
      </c>
      <c r="C772" s="132">
        <f>C771/C773</f>
        <v>1.0383440237018093E-2</v>
      </c>
      <c r="D772" s="133">
        <f t="shared" si="531"/>
        <v>2.9066044782801087E-2</v>
      </c>
      <c r="E772" s="131">
        <v>1.3361345825104241E-3</v>
      </c>
      <c r="F772" s="132">
        <f>F771/F773</f>
        <v>1.3027573058325566E-3</v>
      </c>
      <c r="G772" s="133">
        <f t="shared" si="532"/>
        <v>-2.4980475106898211E-2</v>
      </c>
      <c r="H772" s="131">
        <f>H771/H773</f>
        <v>5.626636642509255E-3</v>
      </c>
      <c r="I772" s="132">
        <f>I771/I773</f>
        <v>5.7799936212489505E-3</v>
      </c>
      <c r="J772" s="133">
        <f t="shared" si="533"/>
        <v>2.7255532653571963E-2</v>
      </c>
    </row>
    <row r="773" spans="1:14" ht="17" thickBot="1" x14ac:dyDescent="0.25">
      <c r="A773" s="137" t="s">
        <v>76</v>
      </c>
      <c r="B773" s="138">
        <v>169422.50000000006</v>
      </c>
      <c r="C773" s="139">
        <f>C703+C709+C717+C724+C733+C740+C755+C763+C767+C769+C771</f>
        <v>172678.80000000002</v>
      </c>
      <c r="D773" s="140">
        <f t="shared" si="531"/>
        <v>1.9219997343918063E-2</v>
      </c>
      <c r="E773" s="138">
        <v>176254.69999999995</v>
      </c>
      <c r="F773" s="139">
        <f>F703+F709+F717+F724+F733+F740+F755+F763+F767+F769+F771</f>
        <v>177546.5</v>
      </c>
      <c r="G773" s="140">
        <f t="shared" si="532"/>
        <v>7.3291662576943873E-3</v>
      </c>
      <c r="H773" s="138">
        <f>H703+H709+H717+H724+H733+H740+H755+H763+H767+H769+H771</f>
        <v>345677.19999999995</v>
      </c>
      <c r="I773" s="139">
        <f>I703+I709+I717+I724+I733+I740+I755+I763+I767+I769+I771</f>
        <v>350225.3</v>
      </c>
      <c r="J773" s="140">
        <f t="shared" si="533"/>
        <v>1.3157072552080483E-2</v>
      </c>
    </row>
    <row r="775" spans="1:14" s="107" customFormat="1" ht="12" x14ac:dyDescent="0.15">
      <c r="A775" s="146" t="s">
        <v>93</v>
      </c>
      <c r="B775" s="146"/>
      <c r="C775" s="146"/>
      <c r="D775" s="146"/>
      <c r="E775" s="146"/>
      <c r="F775" s="146"/>
      <c r="G775" s="146"/>
      <c r="H775" s="146"/>
      <c r="I775" s="146"/>
      <c r="J775" s="146"/>
      <c r="K775" s="106"/>
      <c r="L775" s="106"/>
      <c r="M775" s="106"/>
      <c r="N775" s="106"/>
    </row>
    <row r="776" spans="1:14" s="107" customFormat="1" ht="12" x14ac:dyDescent="0.15">
      <c r="A776" s="146" t="str">
        <f>A2</f>
        <v>Total Expenditures by Function, Fiscal Years 2021 and 2022</v>
      </c>
      <c r="B776" s="146"/>
      <c r="C776" s="146"/>
      <c r="D776" s="146"/>
      <c r="E776" s="146"/>
      <c r="F776" s="146"/>
      <c r="G776" s="146"/>
      <c r="H776" s="146"/>
      <c r="I776" s="146"/>
      <c r="J776" s="146"/>
      <c r="K776" s="106"/>
      <c r="L776" s="106"/>
      <c r="M776" s="106"/>
      <c r="N776" s="106"/>
    </row>
    <row r="777" spans="1:14" s="107" customFormat="1" ht="13" thickBot="1" x14ac:dyDescent="0.2">
      <c r="A777" s="147" t="s">
        <v>1</v>
      </c>
      <c r="B777" s="147"/>
      <c r="C777" s="147"/>
      <c r="D777" s="147"/>
      <c r="E777" s="147"/>
      <c r="F777" s="147"/>
      <c r="G777" s="147"/>
      <c r="H777" s="147"/>
      <c r="I777" s="147"/>
      <c r="J777" s="147"/>
      <c r="K777" s="108"/>
      <c r="L777" s="108"/>
      <c r="M777" s="108"/>
      <c r="N777" s="108"/>
    </row>
    <row r="778" spans="1:14" ht="29" customHeight="1" x14ac:dyDescent="0.2">
      <c r="A778" s="148" t="s">
        <v>94</v>
      </c>
      <c r="B778" s="150" t="s">
        <v>3</v>
      </c>
      <c r="C778" s="151"/>
      <c r="D778" s="152"/>
      <c r="E778" s="150" t="s">
        <v>4</v>
      </c>
      <c r="F778" s="151"/>
      <c r="G778" s="152"/>
      <c r="H778" s="150" t="s">
        <v>5</v>
      </c>
      <c r="I778" s="151"/>
      <c r="J778" s="152"/>
    </row>
    <row r="779" spans="1:14" ht="33" thickBot="1" x14ac:dyDescent="0.25">
      <c r="A779" s="149"/>
      <c r="B779" s="110" t="str">
        <f>B5</f>
        <v>FY2021</v>
      </c>
      <c r="C779" s="111" t="str">
        <f>C5</f>
        <v>FY2022</v>
      </c>
      <c r="D779" s="112" t="s">
        <v>6</v>
      </c>
      <c r="E779" s="110" t="str">
        <f>E5</f>
        <v>FY2021</v>
      </c>
      <c r="F779" s="111" t="str">
        <f>F5</f>
        <v>FY2022</v>
      </c>
      <c r="G779" s="112" t="s">
        <v>6</v>
      </c>
      <c r="H779" s="110" t="str">
        <f>H5</f>
        <v>FY2021</v>
      </c>
      <c r="I779" s="111" t="str">
        <f>I5</f>
        <v>FY2022</v>
      </c>
      <c r="J779" s="112" t="s">
        <v>6</v>
      </c>
    </row>
    <row r="780" spans="1:14" x14ac:dyDescent="0.2">
      <c r="A780" s="113" t="s">
        <v>7</v>
      </c>
      <c r="B780" s="114">
        <v>49500.4</v>
      </c>
      <c r="C780" s="115">
        <f>SIUE!C13</f>
        <v>50628.5</v>
      </c>
      <c r="D780" s="116">
        <f t="shared" ref="D780:D790" si="534">IFERROR((C780-B780)/B780,0)</f>
        <v>2.2789714830587199E-2</v>
      </c>
      <c r="E780" s="114">
        <v>2535.1</v>
      </c>
      <c r="F780" s="115">
        <f>SIUE!D13</f>
        <v>3089.3999999999996</v>
      </c>
      <c r="G780" s="116">
        <f t="shared" ref="G780:G790" si="535">IFERROR((F780-E780)/E780,0)</f>
        <v>0.21865015186777631</v>
      </c>
      <c r="H780" s="114">
        <f t="shared" ref="H780:H789" si="536">B780+E780</f>
        <v>52035.5</v>
      </c>
      <c r="I780" s="115">
        <f t="shared" ref="I780:I789" si="537">C780+F780</f>
        <v>53717.9</v>
      </c>
      <c r="J780" s="116">
        <f>IFERROR((I780-H780)/H780,0)</f>
        <v>3.2331773500783145E-2</v>
      </c>
    </row>
    <row r="781" spans="1:14" x14ac:dyDescent="0.2">
      <c r="A781" s="117" t="s">
        <v>8</v>
      </c>
      <c r="B781" s="118">
        <v>0</v>
      </c>
      <c r="C781" s="119">
        <f>SIUE!C14</f>
        <v>0</v>
      </c>
      <c r="D781" s="120">
        <f t="shared" si="534"/>
        <v>0</v>
      </c>
      <c r="E781" s="118">
        <v>0</v>
      </c>
      <c r="F781" s="119">
        <f>SIUE!D14</f>
        <v>0</v>
      </c>
      <c r="G781" s="120">
        <f t="shared" si="535"/>
        <v>0</v>
      </c>
      <c r="H781" s="118">
        <f t="shared" si="536"/>
        <v>0</v>
      </c>
      <c r="I781" s="119">
        <f t="shared" si="537"/>
        <v>0</v>
      </c>
      <c r="J781" s="120">
        <f t="shared" ref="J781:J790" si="538">IFERROR((I781-H781)/H781,0)</f>
        <v>0</v>
      </c>
    </row>
    <row r="782" spans="1:14" x14ac:dyDescent="0.2">
      <c r="A782" s="117" t="s">
        <v>9</v>
      </c>
      <c r="B782" s="118">
        <v>752.8</v>
      </c>
      <c r="C782" s="119">
        <f>SIUE!C15</f>
        <v>773.2</v>
      </c>
      <c r="D782" s="120">
        <f t="shared" si="534"/>
        <v>2.70988310308184E-2</v>
      </c>
      <c r="E782" s="118">
        <v>27.7</v>
      </c>
      <c r="F782" s="119">
        <f>SIUE!D15</f>
        <v>25</v>
      </c>
      <c r="G782" s="120">
        <f t="shared" si="535"/>
        <v>-9.7472924187725615E-2</v>
      </c>
      <c r="H782" s="118">
        <f t="shared" si="536"/>
        <v>780.5</v>
      </c>
      <c r="I782" s="119">
        <f t="shared" si="537"/>
        <v>798.2</v>
      </c>
      <c r="J782" s="120">
        <f t="shared" si="538"/>
        <v>2.2677770659833497E-2</v>
      </c>
    </row>
    <row r="783" spans="1:14" x14ac:dyDescent="0.2">
      <c r="A783" s="117" t="s">
        <v>10</v>
      </c>
      <c r="B783" s="118">
        <v>10487.9</v>
      </c>
      <c r="C783" s="119">
        <f>SIUE!C16</f>
        <v>10725.3</v>
      </c>
      <c r="D783" s="120">
        <f t="shared" si="534"/>
        <v>2.2635608653781943E-2</v>
      </c>
      <c r="E783" s="118">
        <v>186.9</v>
      </c>
      <c r="F783" s="119">
        <f>SIUE!D16</f>
        <v>328.4</v>
      </c>
      <c r="G783" s="120">
        <f t="shared" si="535"/>
        <v>0.75708935259497034</v>
      </c>
      <c r="H783" s="118">
        <f t="shared" si="536"/>
        <v>10674.8</v>
      </c>
      <c r="I783" s="119">
        <f t="shared" si="537"/>
        <v>11053.699999999999</v>
      </c>
      <c r="J783" s="120">
        <f t="shared" si="538"/>
        <v>3.5494810207216967E-2</v>
      </c>
    </row>
    <row r="784" spans="1:14" x14ac:dyDescent="0.2">
      <c r="A784" s="117" t="s">
        <v>11</v>
      </c>
      <c r="B784" s="118">
        <v>5970.7</v>
      </c>
      <c r="C784" s="119">
        <f>SIUE!C17</f>
        <v>5622.1</v>
      </c>
      <c r="D784" s="120">
        <f t="shared" si="534"/>
        <v>-5.8385113973235876E-2</v>
      </c>
      <c r="E784" s="118">
        <v>849.1</v>
      </c>
      <c r="F784" s="119">
        <f>SIUE!D17</f>
        <v>1021.9</v>
      </c>
      <c r="G784" s="120">
        <f t="shared" si="535"/>
        <v>0.20350959839830401</v>
      </c>
      <c r="H784" s="118">
        <f t="shared" si="536"/>
        <v>6819.8</v>
      </c>
      <c r="I784" s="119">
        <f t="shared" si="537"/>
        <v>6644</v>
      </c>
      <c r="J784" s="120">
        <f t="shared" si="538"/>
        <v>-2.5777882049326985E-2</v>
      </c>
    </row>
    <row r="785" spans="1:10" x14ac:dyDescent="0.2">
      <c r="A785" s="117" t="s">
        <v>12</v>
      </c>
      <c r="B785" s="118">
        <v>0</v>
      </c>
      <c r="C785" s="119">
        <f>SIUE!C19</f>
        <v>0</v>
      </c>
      <c r="D785" s="120">
        <f t="shared" si="534"/>
        <v>0</v>
      </c>
      <c r="E785" s="118">
        <v>0</v>
      </c>
      <c r="F785" s="119">
        <f>SIUE!D19</f>
        <v>0</v>
      </c>
      <c r="G785" s="120">
        <f t="shared" si="535"/>
        <v>0</v>
      </c>
      <c r="H785" s="118">
        <f t="shared" si="536"/>
        <v>0</v>
      </c>
      <c r="I785" s="119">
        <f t="shared" si="537"/>
        <v>0</v>
      </c>
      <c r="J785" s="120">
        <f t="shared" si="538"/>
        <v>0</v>
      </c>
    </row>
    <row r="786" spans="1:10" x14ac:dyDescent="0.2">
      <c r="A786" s="117" t="s">
        <v>13</v>
      </c>
      <c r="B786" s="118">
        <v>3378.3</v>
      </c>
      <c r="C786" s="119">
        <f>SIUE!C20</f>
        <v>2912.3</v>
      </c>
      <c r="D786" s="120">
        <f t="shared" si="534"/>
        <v>-0.13793920018944439</v>
      </c>
      <c r="E786" s="118">
        <v>1148.9000000000001</v>
      </c>
      <c r="F786" s="119">
        <f>SIUE!D20</f>
        <v>1175.5</v>
      </c>
      <c r="G786" s="120">
        <f t="shared" si="535"/>
        <v>2.3152580729393253E-2</v>
      </c>
      <c r="H786" s="118">
        <f t="shared" si="536"/>
        <v>4527.2000000000007</v>
      </c>
      <c r="I786" s="119">
        <f t="shared" si="537"/>
        <v>4087.8</v>
      </c>
      <c r="J786" s="120">
        <f t="shared" si="538"/>
        <v>-9.705778406078823E-2</v>
      </c>
    </row>
    <row r="787" spans="1:10" x14ac:dyDescent="0.2">
      <c r="A787" s="117" t="s">
        <v>14</v>
      </c>
      <c r="B787" s="118">
        <v>3743.6</v>
      </c>
      <c r="C787" s="119">
        <f>SIUE!C21</f>
        <v>4393.5</v>
      </c>
      <c r="D787" s="120">
        <f t="shared" si="534"/>
        <v>0.17360294903301637</v>
      </c>
      <c r="E787" s="118">
        <v>6.7</v>
      </c>
      <c r="F787" s="119">
        <f>SIUE!D21</f>
        <v>100.4</v>
      </c>
      <c r="G787" s="120">
        <f t="shared" si="535"/>
        <v>13.985074626865671</v>
      </c>
      <c r="H787" s="118">
        <f t="shared" si="536"/>
        <v>3750.2999999999997</v>
      </c>
      <c r="I787" s="119">
        <f t="shared" si="537"/>
        <v>4493.8999999999996</v>
      </c>
      <c r="J787" s="120">
        <f t="shared" si="538"/>
        <v>0.19827747113564248</v>
      </c>
    </row>
    <row r="788" spans="1:10" ht="16" thickBot="1" x14ac:dyDescent="0.25">
      <c r="A788" s="121" t="s">
        <v>15</v>
      </c>
      <c r="B788" s="122">
        <v>9798.6</v>
      </c>
      <c r="C788" s="123">
        <f>SIUE!C22</f>
        <v>9910</v>
      </c>
      <c r="D788" s="124">
        <f t="shared" si="534"/>
        <v>1.1368971077500831E-2</v>
      </c>
      <c r="E788" s="122">
        <v>1455.1</v>
      </c>
      <c r="F788" s="123">
        <f>SIUE!D22</f>
        <v>3879.4</v>
      </c>
      <c r="G788" s="124">
        <f t="shared" si="535"/>
        <v>1.6660710604082196</v>
      </c>
      <c r="H788" s="122">
        <f t="shared" si="536"/>
        <v>11253.7</v>
      </c>
      <c r="I788" s="123">
        <f t="shared" si="537"/>
        <v>13789.4</v>
      </c>
      <c r="J788" s="124">
        <f t="shared" si="538"/>
        <v>0.22532144983427663</v>
      </c>
    </row>
    <row r="789" spans="1:10" s="129" customFormat="1" ht="16" thickTop="1" x14ac:dyDescent="0.2">
      <c r="A789" s="125" t="s">
        <v>16</v>
      </c>
      <c r="B789" s="126">
        <v>83632.300000000017</v>
      </c>
      <c r="C789" s="127">
        <f>SUM(C780:C788)</f>
        <v>84964.900000000009</v>
      </c>
      <c r="D789" s="128">
        <f t="shared" si="534"/>
        <v>1.5934035055833583E-2</v>
      </c>
      <c r="E789" s="126">
        <v>6209.5</v>
      </c>
      <c r="F789" s="127">
        <f>SUM(F780:F788)</f>
        <v>9620</v>
      </c>
      <c r="G789" s="128">
        <f t="shared" si="535"/>
        <v>0.54923906916820997</v>
      </c>
      <c r="H789" s="126">
        <f t="shared" si="536"/>
        <v>89841.800000000017</v>
      </c>
      <c r="I789" s="127">
        <f t="shared" si="537"/>
        <v>94584.900000000009</v>
      </c>
      <c r="J789" s="128">
        <f t="shared" si="538"/>
        <v>5.2793911074800262E-2</v>
      </c>
    </row>
    <row r="790" spans="1:10" s="134" customFormat="1" ht="16" thickBot="1" x14ac:dyDescent="0.25">
      <c r="A790" s="130" t="s">
        <v>17</v>
      </c>
      <c r="B790" s="131">
        <v>0.49702967119565555</v>
      </c>
      <c r="C790" s="132">
        <f>C789/C859</f>
        <v>0.49771746204508133</v>
      </c>
      <c r="D790" s="133">
        <f t="shared" si="534"/>
        <v>1.3838023950787936E-3</v>
      </c>
      <c r="E790" s="131">
        <v>4.3094384300999294E-2</v>
      </c>
      <c r="F790" s="132">
        <f>F789/F859</f>
        <v>5.7484142563063736E-2</v>
      </c>
      <c r="G790" s="133">
        <f t="shared" si="535"/>
        <v>0.33391260823120206</v>
      </c>
      <c r="H790" s="131">
        <f>H789/H859</f>
        <v>0.2876273111130962</v>
      </c>
      <c r="I790" s="132">
        <f>I789/I859</f>
        <v>0.27978764691196467</v>
      </c>
      <c r="J790" s="133">
        <f t="shared" si="538"/>
        <v>-2.7256327539942608E-2</v>
      </c>
    </row>
    <row r="791" spans="1:10" x14ac:dyDescent="0.2">
      <c r="A791" s="135" t="s">
        <v>18</v>
      </c>
      <c r="B791" s="118">
        <v>1392.4</v>
      </c>
      <c r="C791" s="119">
        <f>SIUE!C24</f>
        <v>1656.7</v>
      </c>
      <c r="D791" s="120">
        <f t="shared" ref="D791:D822" si="539">IFERROR((C791-B791)/B791,0)</f>
        <v>0.18981614478598099</v>
      </c>
      <c r="E791" s="118">
        <v>672.6</v>
      </c>
      <c r="F791" s="119">
        <f>SIUE!D24</f>
        <v>1582.7</v>
      </c>
      <c r="G791" s="120">
        <f t="shared" ref="G791:G822" si="540">IFERROR((F791-E791)/E791,0)</f>
        <v>1.3531073446327684</v>
      </c>
      <c r="H791" s="118">
        <f t="shared" ref="H791:I795" si="541">B791+E791</f>
        <v>2065</v>
      </c>
      <c r="I791" s="119">
        <f t="shared" si="541"/>
        <v>3239.4</v>
      </c>
      <c r="J791" s="120">
        <f t="shared" ref="J791:J854" si="542">IFERROR((I791-H791)/H791,0)</f>
        <v>0.56871670702179178</v>
      </c>
    </row>
    <row r="792" spans="1:10" x14ac:dyDescent="0.2">
      <c r="A792" s="135" t="s">
        <v>19</v>
      </c>
      <c r="B792" s="118">
        <v>156.19999999999999</v>
      </c>
      <c r="C792" s="119">
        <f>SIUE!C25</f>
        <v>182</v>
      </c>
      <c r="D792" s="120">
        <f t="shared" si="539"/>
        <v>0.16517285531370046</v>
      </c>
      <c r="E792" s="118">
        <v>2907.9</v>
      </c>
      <c r="F792" s="119">
        <f>SIUE!D25</f>
        <v>2838.7</v>
      </c>
      <c r="G792" s="120">
        <f t="shared" si="540"/>
        <v>-2.3797241995942183E-2</v>
      </c>
      <c r="H792" s="118">
        <f t="shared" si="541"/>
        <v>3064.1</v>
      </c>
      <c r="I792" s="119">
        <f t="shared" si="541"/>
        <v>3020.7</v>
      </c>
      <c r="J792" s="120">
        <f t="shared" si="542"/>
        <v>-1.4164028589145294E-2</v>
      </c>
    </row>
    <row r="793" spans="1:10" x14ac:dyDescent="0.2">
      <c r="A793" s="135" t="s">
        <v>20</v>
      </c>
      <c r="B793" s="118">
        <v>0</v>
      </c>
      <c r="C793" s="119">
        <f>SIUE!C26</f>
        <v>0</v>
      </c>
      <c r="D793" s="120">
        <f t="shared" si="539"/>
        <v>0</v>
      </c>
      <c r="E793" s="118">
        <v>0</v>
      </c>
      <c r="F793" s="119">
        <f>SIUE!D26</f>
        <v>0</v>
      </c>
      <c r="G793" s="120">
        <f t="shared" si="540"/>
        <v>0</v>
      </c>
      <c r="H793" s="118">
        <f t="shared" si="541"/>
        <v>0</v>
      </c>
      <c r="I793" s="119">
        <f t="shared" si="541"/>
        <v>0</v>
      </c>
      <c r="J793" s="120">
        <f t="shared" si="542"/>
        <v>0</v>
      </c>
    </row>
    <row r="794" spans="1:10" ht="16" thickBot="1" x14ac:dyDescent="0.25">
      <c r="A794" s="121" t="s">
        <v>21</v>
      </c>
      <c r="B794" s="122">
        <v>1314.6</v>
      </c>
      <c r="C794" s="123">
        <f>SIUE!C27</f>
        <v>1285.5999999999999</v>
      </c>
      <c r="D794" s="124">
        <f t="shared" si="539"/>
        <v>-2.2059942187737717E-2</v>
      </c>
      <c r="E794" s="122">
        <v>1457</v>
      </c>
      <c r="F794" s="123">
        <f>SIUE!D27</f>
        <v>1716</v>
      </c>
      <c r="G794" s="124">
        <f t="shared" si="540"/>
        <v>0.17776252573781742</v>
      </c>
      <c r="H794" s="122">
        <f t="shared" si="541"/>
        <v>2771.6</v>
      </c>
      <c r="I794" s="123">
        <f t="shared" si="541"/>
        <v>3001.6</v>
      </c>
      <c r="J794" s="124">
        <f t="shared" si="542"/>
        <v>8.2984557656227448E-2</v>
      </c>
    </row>
    <row r="795" spans="1:10" s="129" customFormat="1" ht="16" thickTop="1" x14ac:dyDescent="0.2">
      <c r="A795" s="125" t="s">
        <v>22</v>
      </c>
      <c r="B795" s="126">
        <v>2863.2</v>
      </c>
      <c r="C795" s="127">
        <f>SUM(C791:C794)</f>
        <v>3124.3</v>
      </c>
      <c r="D795" s="128">
        <f t="shared" si="539"/>
        <v>9.1191673651858193E-2</v>
      </c>
      <c r="E795" s="126">
        <v>5037.5</v>
      </c>
      <c r="F795" s="127">
        <f>SUM(F791:F794)</f>
        <v>6137.4</v>
      </c>
      <c r="G795" s="128">
        <f t="shared" si="540"/>
        <v>0.21834243176178653</v>
      </c>
      <c r="H795" s="126">
        <f t="shared" si="541"/>
        <v>7900.7</v>
      </c>
      <c r="I795" s="127">
        <f t="shared" si="541"/>
        <v>9261.7000000000007</v>
      </c>
      <c r="J795" s="128">
        <f t="shared" si="542"/>
        <v>0.17226321718328769</v>
      </c>
    </row>
    <row r="796" spans="1:10" s="134" customFormat="1" ht="16" thickBot="1" x14ac:dyDescent="0.25">
      <c r="A796" s="130" t="s">
        <v>17</v>
      </c>
      <c r="B796" s="131">
        <v>1.7016097304120546E-2</v>
      </c>
      <c r="C796" s="132">
        <f>C795/C859</f>
        <v>1.8301894860906651E-2</v>
      </c>
      <c r="D796" s="133">
        <f t="shared" si="539"/>
        <v>7.556359920877638E-2</v>
      </c>
      <c r="E796" s="131">
        <v>3.4960618554840804E-2</v>
      </c>
      <c r="F796" s="132">
        <f>F795/F859</f>
        <v>3.6673926878019479E-2</v>
      </c>
      <c r="G796" s="133">
        <f t="shared" si="540"/>
        <v>4.900680806007772E-2</v>
      </c>
      <c r="H796" s="131">
        <f>H795/H859</f>
        <v>2.5293984502884385E-2</v>
      </c>
      <c r="I796" s="132">
        <f>I795/I859</f>
        <v>2.7396648401642791E-2</v>
      </c>
      <c r="J796" s="133">
        <f t="shared" si="542"/>
        <v>8.3129010319375723E-2</v>
      </c>
    </row>
    <row r="797" spans="1:10" x14ac:dyDescent="0.2">
      <c r="A797" s="135" t="s">
        <v>23</v>
      </c>
      <c r="B797" s="118">
        <v>0</v>
      </c>
      <c r="C797" s="119">
        <f>SIUE!C29</f>
        <v>0</v>
      </c>
      <c r="D797" s="120">
        <f t="shared" si="539"/>
        <v>0</v>
      </c>
      <c r="E797" s="118">
        <v>0</v>
      </c>
      <c r="F797" s="119">
        <f>SIUE!D29</f>
        <v>0</v>
      </c>
      <c r="G797" s="120">
        <f t="shared" si="540"/>
        <v>0</v>
      </c>
      <c r="H797" s="118">
        <f t="shared" ref="H797:I803" si="543">B797+E797</f>
        <v>0</v>
      </c>
      <c r="I797" s="119">
        <f t="shared" si="543"/>
        <v>0</v>
      </c>
      <c r="J797" s="120">
        <f t="shared" si="542"/>
        <v>0</v>
      </c>
    </row>
    <row r="798" spans="1:10" x14ac:dyDescent="0.2">
      <c r="A798" s="135" t="s">
        <v>24</v>
      </c>
      <c r="B798" s="118">
        <v>614.20000000000005</v>
      </c>
      <c r="C798" s="119">
        <f>SIUE!C30</f>
        <v>703.7</v>
      </c>
      <c r="D798" s="120">
        <f t="shared" si="539"/>
        <v>0.1457180071637903</v>
      </c>
      <c r="E798" s="118">
        <v>1249.8</v>
      </c>
      <c r="F798" s="119">
        <f>SIUE!D30</f>
        <v>1941.6</v>
      </c>
      <c r="G798" s="120">
        <f t="shared" si="540"/>
        <v>0.55352856457033128</v>
      </c>
      <c r="H798" s="118">
        <f t="shared" si="543"/>
        <v>1864</v>
      </c>
      <c r="I798" s="119">
        <f t="shared" si="543"/>
        <v>2645.3</v>
      </c>
      <c r="J798" s="120">
        <f t="shared" si="542"/>
        <v>0.41915236051502158</v>
      </c>
    </row>
    <row r="799" spans="1:10" x14ac:dyDescent="0.2">
      <c r="A799" s="135" t="s">
        <v>25</v>
      </c>
      <c r="B799" s="118">
        <v>0</v>
      </c>
      <c r="C799" s="119">
        <f>SIUE!C31</f>
        <v>0</v>
      </c>
      <c r="D799" s="120">
        <f t="shared" si="539"/>
        <v>0</v>
      </c>
      <c r="E799" s="118">
        <v>218.3</v>
      </c>
      <c r="F799" s="119">
        <f>SIUE!D31</f>
        <v>271.10000000000002</v>
      </c>
      <c r="G799" s="120">
        <f t="shared" si="540"/>
        <v>0.24186898763169953</v>
      </c>
      <c r="H799" s="118">
        <f t="shared" si="543"/>
        <v>218.3</v>
      </c>
      <c r="I799" s="119">
        <f t="shared" si="543"/>
        <v>271.10000000000002</v>
      </c>
      <c r="J799" s="120">
        <f t="shared" si="542"/>
        <v>0.24186898763169953</v>
      </c>
    </row>
    <row r="800" spans="1:10" x14ac:dyDescent="0.2">
      <c r="A800" s="135" t="s">
        <v>26</v>
      </c>
      <c r="B800" s="118">
        <v>1157.9000000000001</v>
      </c>
      <c r="C800" s="119">
        <f>SIUE!C32</f>
        <v>1147.9000000000001</v>
      </c>
      <c r="D800" s="120">
        <f t="shared" si="539"/>
        <v>-8.6363243803437243E-3</v>
      </c>
      <c r="E800" s="118">
        <v>17026.5</v>
      </c>
      <c r="F800" s="119">
        <f>SIUE!D32</f>
        <v>17717.8</v>
      </c>
      <c r="G800" s="120">
        <f t="shared" si="540"/>
        <v>4.0601415440636612E-2</v>
      </c>
      <c r="H800" s="118">
        <f t="shared" si="543"/>
        <v>18184.400000000001</v>
      </c>
      <c r="I800" s="119">
        <f t="shared" si="543"/>
        <v>18865.7</v>
      </c>
      <c r="J800" s="120">
        <f t="shared" si="542"/>
        <v>3.7466179802468004E-2</v>
      </c>
    </row>
    <row r="801" spans="1:10" x14ac:dyDescent="0.2">
      <c r="A801" s="135" t="s">
        <v>27</v>
      </c>
      <c r="B801" s="118">
        <v>0</v>
      </c>
      <c r="C801" s="119">
        <f>SIUE!C33</f>
        <v>0</v>
      </c>
      <c r="D801" s="120">
        <f t="shared" si="539"/>
        <v>0</v>
      </c>
      <c r="E801" s="118">
        <v>0</v>
      </c>
      <c r="F801" s="119">
        <f>SIUE!D33</f>
        <v>0</v>
      </c>
      <c r="G801" s="120">
        <f t="shared" si="540"/>
        <v>0</v>
      </c>
      <c r="H801" s="118">
        <f t="shared" si="543"/>
        <v>0</v>
      </c>
      <c r="I801" s="119">
        <f t="shared" si="543"/>
        <v>0</v>
      </c>
      <c r="J801" s="120">
        <f t="shared" si="542"/>
        <v>0</v>
      </c>
    </row>
    <row r="802" spans="1:10" ht="16" thickBot="1" x14ac:dyDescent="0.25">
      <c r="A802" s="121" t="s">
        <v>28</v>
      </c>
      <c r="B802" s="122">
        <v>1303.8</v>
      </c>
      <c r="C802" s="123">
        <f>SIUE!C34</f>
        <v>967.3</v>
      </c>
      <c r="D802" s="124">
        <f t="shared" si="539"/>
        <v>-0.25809173186071482</v>
      </c>
      <c r="E802" s="122">
        <v>608.79999999999995</v>
      </c>
      <c r="F802" s="123">
        <f>SIUE!D34</f>
        <v>768.5</v>
      </c>
      <c r="G802" s="124">
        <f t="shared" si="540"/>
        <v>0.26231931668856778</v>
      </c>
      <c r="H802" s="122">
        <f t="shared" si="543"/>
        <v>1912.6</v>
      </c>
      <c r="I802" s="123">
        <f t="shared" si="543"/>
        <v>1735.8</v>
      </c>
      <c r="J802" s="124">
        <f t="shared" si="542"/>
        <v>-9.2439611000731975E-2</v>
      </c>
    </row>
    <row r="803" spans="1:10" s="129" customFormat="1" ht="16" thickTop="1" x14ac:dyDescent="0.2">
      <c r="A803" s="125" t="s">
        <v>29</v>
      </c>
      <c r="B803" s="126">
        <v>3075.9</v>
      </c>
      <c r="C803" s="127">
        <f>SUM(C797:C802)</f>
        <v>2818.9</v>
      </c>
      <c r="D803" s="128">
        <f t="shared" si="539"/>
        <v>-8.3552781299782178E-2</v>
      </c>
      <c r="E803" s="126">
        <v>19103.399999999998</v>
      </c>
      <c r="F803" s="127">
        <f>SUM(F797:F802)</f>
        <v>20699</v>
      </c>
      <c r="G803" s="128">
        <f t="shared" si="540"/>
        <v>8.3524398798119834E-2</v>
      </c>
      <c r="H803" s="126">
        <f t="shared" si="543"/>
        <v>22179.3</v>
      </c>
      <c r="I803" s="127">
        <f t="shared" si="543"/>
        <v>23517.9</v>
      </c>
      <c r="J803" s="128">
        <f t="shared" si="542"/>
        <v>6.0353572926106873E-2</v>
      </c>
    </row>
    <row r="804" spans="1:10" s="134" customFormat="1" ht="16" thickBot="1" x14ac:dyDescent="0.25">
      <c r="A804" s="130" t="s">
        <v>17</v>
      </c>
      <c r="B804" s="131">
        <v>1.8280180810891444E-2</v>
      </c>
      <c r="C804" s="132">
        <f>C803/C859</f>
        <v>1.6512886542076548E-2</v>
      </c>
      <c r="D804" s="133">
        <f t="shared" si="539"/>
        <v>-9.6678161288313497E-2</v>
      </c>
      <c r="E804" s="131">
        <v>0.132578993647751</v>
      </c>
      <c r="F804" s="132">
        <f>F803/F859</f>
        <v>0.12368651423210565</v>
      </c>
      <c r="G804" s="133">
        <f t="shared" si="540"/>
        <v>-6.7073064676231947E-2</v>
      </c>
      <c r="H804" s="131">
        <f>H803/H859</f>
        <v>7.1006729844801553E-2</v>
      </c>
      <c r="I804" s="132">
        <f>I803/I859</f>
        <v>6.9567318898797734E-2</v>
      </c>
      <c r="J804" s="133">
        <f t="shared" si="542"/>
        <v>-2.0271472142850685E-2</v>
      </c>
    </row>
    <row r="805" spans="1:10" x14ac:dyDescent="0.2">
      <c r="A805" s="135" t="s">
        <v>30</v>
      </c>
      <c r="B805" s="118">
        <v>8631.2000000000007</v>
      </c>
      <c r="C805" s="119">
        <f>SIUE!C36</f>
        <v>8646</v>
      </c>
      <c r="D805" s="120">
        <f t="shared" si="539"/>
        <v>1.7147094262674103E-3</v>
      </c>
      <c r="E805" s="118">
        <v>559.5</v>
      </c>
      <c r="F805" s="119">
        <f>SIUE!D36</f>
        <v>818.4</v>
      </c>
      <c r="G805" s="120">
        <f t="shared" si="540"/>
        <v>0.46273458445040211</v>
      </c>
      <c r="H805" s="118">
        <f t="shared" ref="H805:I810" si="544">B805+E805</f>
        <v>9190.7000000000007</v>
      </c>
      <c r="I805" s="119">
        <f t="shared" si="544"/>
        <v>9464.4</v>
      </c>
      <c r="J805" s="120">
        <f t="shared" si="542"/>
        <v>2.9780103800580902E-2</v>
      </c>
    </row>
    <row r="806" spans="1:10" x14ac:dyDescent="0.2">
      <c r="A806" s="135" t="s">
        <v>31</v>
      </c>
      <c r="B806" s="118">
        <v>3911</v>
      </c>
      <c r="C806" s="119">
        <f>SIUE!C37</f>
        <v>3776.8</v>
      </c>
      <c r="D806" s="120">
        <f t="shared" si="539"/>
        <v>-3.4313474814625371E-2</v>
      </c>
      <c r="E806" s="118">
        <v>24.8</v>
      </c>
      <c r="F806" s="119">
        <f>SIUE!D37</f>
        <v>22.1</v>
      </c>
      <c r="G806" s="120">
        <f t="shared" si="540"/>
        <v>-0.10887096774193546</v>
      </c>
      <c r="H806" s="118">
        <f t="shared" si="544"/>
        <v>3935.8</v>
      </c>
      <c r="I806" s="119">
        <f t="shared" si="544"/>
        <v>3798.9</v>
      </c>
      <c r="J806" s="120">
        <f t="shared" si="542"/>
        <v>-3.4783271507698582E-2</v>
      </c>
    </row>
    <row r="807" spans="1:10" x14ac:dyDescent="0.2">
      <c r="A807" s="135" t="s">
        <v>32</v>
      </c>
      <c r="B807" s="118">
        <v>0</v>
      </c>
      <c r="C807" s="119">
        <f>SIUE!C39</f>
        <v>0</v>
      </c>
      <c r="D807" s="120">
        <f t="shared" si="539"/>
        <v>0</v>
      </c>
      <c r="E807" s="118">
        <v>0</v>
      </c>
      <c r="F807" s="119">
        <f>SIUE!D39</f>
        <v>0</v>
      </c>
      <c r="G807" s="120">
        <f t="shared" si="540"/>
        <v>0</v>
      </c>
      <c r="H807" s="118">
        <f t="shared" si="544"/>
        <v>0</v>
      </c>
      <c r="I807" s="119">
        <f t="shared" si="544"/>
        <v>0</v>
      </c>
      <c r="J807" s="120">
        <f t="shared" si="542"/>
        <v>0</v>
      </c>
    </row>
    <row r="808" spans="1:10" x14ac:dyDescent="0.2">
      <c r="A808" s="135" t="s">
        <v>33</v>
      </c>
      <c r="B808" s="118">
        <v>1197.2</v>
      </c>
      <c r="C808" s="119">
        <f>SIUE!C40</f>
        <v>1116.5</v>
      </c>
      <c r="D808" s="120">
        <f t="shared" si="539"/>
        <v>-6.7407283661877745E-2</v>
      </c>
      <c r="E808" s="118">
        <v>1802.7</v>
      </c>
      <c r="F808" s="119">
        <f>SIUE!D40</f>
        <v>2727.9</v>
      </c>
      <c r="G808" s="120">
        <f t="shared" si="540"/>
        <v>0.51323015476784828</v>
      </c>
      <c r="H808" s="118">
        <f t="shared" si="544"/>
        <v>2999.9</v>
      </c>
      <c r="I808" s="119">
        <f t="shared" si="544"/>
        <v>3844.4</v>
      </c>
      <c r="J808" s="120">
        <f t="shared" si="542"/>
        <v>0.28150938364612155</v>
      </c>
    </row>
    <row r="809" spans="1:10" ht="16" thickBot="1" x14ac:dyDescent="0.25">
      <c r="A809" s="121" t="s">
        <v>34</v>
      </c>
      <c r="B809" s="122">
        <v>1566.3</v>
      </c>
      <c r="C809" s="123">
        <f>SIUE!C41</f>
        <v>1087</v>
      </c>
      <c r="D809" s="124">
        <f t="shared" si="539"/>
        <v>-0.30600778905701331</v>
      </c>
      <c r="E809" s="122">
        <v>1611.1</v>
      </c>
      <c r="F809" s="123">
        <f>SIUE!D41</f>
        <v>3268.4</v>
      </c>
      <c r="G809" s="124">
        <f t="shared" si="540"/>
        <v>1.0286760598348956</v>
      </c>
      <c r="H809" s="122">
        <f t="shared" si="544"/>
        <v>3177.3999999999996</v>
      </c>
      <c r="I809" s="123">
        <f t="shared" si="544"/>
        <v>4355.3999999999996</v>
      </c>
      <c r="J809" s="124">
        <f t="shared" si="542"/>
        <v>0.37074337508654881</v>
      </c>
    </row>
    <row r="810" spans="1:10" s="129" customFormat="1" ht="16" thickTop="1" x14ac:dyDescent="0.2">
      <c r="A810" s="125" t="s">
        <v>35</v>
      </c>
      <c r="B810" s="126">
        <v>15305.7</v>
      </c>
      <c r="C810" s="127">
        <f>SUM(C805:C809)</f>
        <v>14626.3</v>
      </c>
      <c r="D810" s="128">
        <f t="shared" si="539"/>
        <v>-4.4388691794560287E-2</v>
      </c>
      <c r="E810" s="126">
        <v>3998.1</v>
      </c>
      <c r="F810" s="127">
        <f>SUM(F805:F809)</f>
        <v>6836.8</v>
      </c>
      <c r="G810" s="128">
        <f t="shared" si="540"/>
        <v>0.71001225582151528</v>
      </c>
      <c r="H810" s="126">
        <f t="shared" si="544"/>
        <v>19303.8</v>
      </c>
      <c r="I810" s="127">
        <f t="shared" si="544"/>
        <v>21463.1</v>
      </c>
      <c r="J810" s="128">
        <f t="shared" si="542"/>
        <v>0.1118588050021239</v>
      </c>
    </row>
    <row r="811" spans="1:10" s="134" customFormat="1" ht="16" thickBot="1" x14ac:dyDescent="0.25">
      <c r="A811" s="130" t="s">
        <v>17</v>
      </c>
      <c r="B811" s="131">
        <v>9.0962308084547999E-2</v>
      </c>
      <c r="C811" s="132">
        <f>C810/C859</f>
        <v>8.5679673784232926E-2</v>
      </c>
      <c r="D811" s="133">
        <f t="shared" si="539"/>
        <v>-5.8074980852563123E-2</v>
      </c>
      <c r="E811" s="131">
        <v>2.7747106509996827E-2</v>
      </c>
      <c r="F811" s="132">
        <f>F810/F859</f>
        <v>4.0853179404901685E-2</v>
      </c>
      <c r="G811" s="133">
        <f t="shared" si="540"/>
        <v>0.47234016599831607</v>
      </c>
      <c r="H811" s="131">
        <f>H810/H859</f>
        <v>6.1800855373166888E-2</v>
      </c>
      <c r="I811" s="132">
        <f>I810/I859</f>
        <v>6.3489100738449669E-2</v>
      </c>
      <c r="J811" s="133">
        <f t="shared" si="542"/>
        <v>2.7317508068274973E-2</v>
      </c>
    </row>
    <row r="812" spans="1:10" x14ac:dyDescent="0.2">
      <c r="A812" s="135" t="s">
        <v>36</v>
      </c>
      <c r="B812" s="118">
        <v>248.3</v>
      </c>
      <c r="C812" s="119">
        <f>SIUE!C43</f>
        <v>115.4</v>
      </c>
      <c r="D812" s="120">
        <f t="shared" si="539"/>
        <v>-0.53523962948046722</v>
      </c>
      <c r="E812" s="118">
        <v>1408.6</v>
      </c>
      <c r="F812" s="119">
        <f>SIUE!D43</f>
        <v>1814</v>
      </c>
      <c r="G812" s="120">
        <f t="shared" si="540"/>
        <v>0.28780349282976014</v>
      </c>
      <c r="H812" s="118">
        <f t="shared" ref="H812:I819" si="545">B812+E812</f>
        <v>1656.8999999999999</v>
      </c>
      <c r="I812" s="119">
        <f t="shared" si="545"/>
        <v>1929.4</v>
      </c>
      <c r="J812" s="120">
        <f t="shared" si="542"/>
        <v>0.16446375761965132</v>
      </c>
    </row>
    <row r="813" spans="1:10" x14ac:dyDescent="0.2">
      <c r="A813" s="135" t="s">
        <v>37</v>
      </c>
      <c r="B813" s="118">
        <v>0</v>
      </c>
      <c r="C813" s="119">
        <f>SIUE!C44</f>
        <v>0</v>
      </c>
      <c r="D813" s="120">
        <f t="shared" si="539"/>
        <v>0</v>
      </c>
      <c r="E813" s="118">
        <v>1563.7</v>
      </c>
      <c r="F813" s="119">
        <f>SIUE!D44</f>
        <v>1403</v>
      </c>
      <c r="G813" s="120">
        <f t="shared" si="540"/>
        <v>-0.10276907335166595</v>
      </c>
      <c r="H813" s="118">
        <f t="shared" si="545"/>
        <v>1563.7</v>
      </c>
      <c r="I813" s="119">
        <f t="shared" si="545"/>
        <v>1403</v>
      </c>
      <c r="J813" s="120">
        <f t="shared" si="542"/>
        <v>-0.10276907335166595</v>
      </c>
    </row>
    <row r="814" spans="1:10" x14ac:dyDescent="0.2">
      <c r="A814" s="135" t="s">
        <v>38</v>
      </c>
      <c r="B814" s="118">
        <v>33.9</v>
      </c>
      <c r="C814" s="119">
        <f>SIUE!C45</f>
        <v>30.2</v>
      </c>
      <c r="D814" s="120">
        <f t="shared" si="539"/>
        <v>-0.10914454277286134</v>
      </c>
      <c r="E814" s="118">
        <v>510</v>
      </c>
      <c r="F814" s="119">
        <f>SIUE!D45</f>
        <v>507.6</v>
      </c>
      <c r="G814" s="120">
        <f t="shared" si="540"/>
        <v>-4.7058823529411318E-3</v>
      </c>
      <c r="H814" s="118">
        <f t="shared" si="545"/>
        <v>543.9</v>
      </c>
      <c r="I814" s="119">
        <f t="shared" si="545"/>
        <v>537.80000000000007</v>
      </c>
      <c r="J814" s="120">
        <f t="shared" si="542"/>
        <v>-1.1215296929582477E-2</v>
      </c>
    </row>
    <row r="815" spans="1:10" x14ac:dyDescent="0.2">
      <c r="A815" s="135" t="s">
        <v>39</v>
      </c>
      <c r="B815" s="118">
        <v>1719.9</v>
      </c>
      <c r="C815" s="119">
        <f>SIUE!C46</f>
        <v>1537.8</v>
      </c>
      <c r="D815" s="120">
        <f t="shared" si="539"/>
        <v>-0.10587824873539167</v>
      </c>
      <c r="E815" s="118">
        <v>11899</v>
      </c>
      <c r="F815" s="119">
        <f>SIUE!D46</f>
        <v>14039.1</v>
      </c>
      <c r="G815" s="120">
        <f t="shared" si="540"/>
        <v>0.17985545003781833</v>
      </c>
      <c r="H815" s="118">
        <f t="shared" si="545"/>
        <v>13618.9</v>
      </c>
      <c r="I815" s="119">
        <f t="shared" si="545"/>
        <v>15576.9</v>
      </c>
      <c r="J815" s="120">
        <f t="shared" si="542"/>
        <v>0.14377078912393806</v>
      </c>
    </row>
    <row r="816" spans="1:10" x14ac:dyDescent="0.2">
      <c r="A816" s="135" t="s">
        <v>40</v>
      </c>
      <c r="B816" s="118">
        <v>19932.2</v>
      </c>
      <c r="C816" s="119">
        <f>SIUE!C47</f>
        <v>21606</v>
      </c>
      <c r="D816" s="120">
        <f t="shared" si="539"/>
        <v>8.3974674145352701E-2</v>
      </c>
      <c r="E816" s="118">
        <v>26762.7</v>
      </c>
      <c r="F816" s="119">
        <f>SIUE!D47</f>
        <v>33658.800000000003</v>
      </c>
      <c r="G816" s="120">
        <f t="shared" si="540"/>
        <v>0.25767579504310112</v>
      </c>
      <c r="H816" s="118">
        <f t="shared" si="545"/>
        <v>46694.9</v>
      </c>
      <c r="I816" s="119">
        <f t="shared" si="545"/>
        <v>55264.800000000003</v>
      </c>
      <c r="J816" s="120">
        <f t="shared" si="542"/>
        <v>0.18352967883002214</v>
      </c>
    </row>
    <row r="817" spans="1:10" x14ac:dyDescent="0.2">
      <c r="A817" s="135" t="s">
        <v>41</v>
      </c>
      <c r="B817" s="118">
        <v>824.9</v>
      </c>
      <c r="C817" s="119">
        <f>SIUE!C48</f>
        <v>633.1</v>
      </c>
      <c r="D817" s="120">
        <f t="shared" si="539"/>
        <v>-0.2325130318826524</v>
      </c>
      <c r="E817" s="118">
        <v>5807.2</v>
      </c>
      <c r="F817" s="119">
        <f>SIUE!D48</f>
        <v>6635.6</v>
      </c>
      <c r="G817" s="120">
        <f t="shared" si="540"/>
        <v>0.14265050282408054</v>
      </c>
      <c r="H817" s="118">
        <f t="shared" si="545"/>
        <v>6632.0999999999995</v>
      </c>
      <c r="I817" s="119">
        <f t="shared" si="545"/>
        <v>7268.7000000000007</v>
      </c>
      <c r="J817" s="120">
        <f t="shared" si="542"/>
        <v>9.5987696204822198E-2</v>
      </c>
    </row>
    <row r="818" spans="1:10" ht="16" thickBot="1" x14ac:dyDescent="0.25">
      <c r="A818" s="121" t="s">
        <v>42</v>
      </c>
      <c r="B818" s="122">
        <v>2015.8</v>
      </c>
      <c r="C818" s="123">
        <f>SIUE!C49</f>
        <v>1928.5</v>
      </c>
      <c r="D818" s="124">
        <f t="shared" si="539"/>
        <v>-4.3307867844032122E-2</v>
      </c>
      <c r="E818" s="122">
        <v>364.1</v>
      </c>
      <c r="F818" s="123">
        <f>SIUE!D49</f>
        <v>526.9</v>
      </c>
      <c r="G818" s="124">
        <f t="shared" si="540"/>
        <v>0.44712990936555874</v>
      </c>
      <c r="H818" s="122">
        <f t="shared" si="545"/>
        <v>2379.9</v>
      </c>
      <c r="I818" s="123">
        <f t="shared" si="545"/>
        <v>2455.4</v>
      </c>
      <c r="J818" s="124">
        <f t="shared" si="542"/>
        <v>3.1724022017731834E-2</v>
      </c>
    </row>
    <row r="819" spans="1:10" s="129" customFormat="1" ht="16" thickTop="1" x14ac:dyDescent="0.2">
      <c r="A819" s="125" t="s">
        <v>43</v>
      </c>
      <c r="B819" s="126">
        <v>24775</v>
      </c>
      <c r="C819" s="127">
        <f>SUM(C812:C818)</f>
        <v>25851</v>
      </c>
      <c r="D819" s="128">
        <f t="shared" si="539"/>
        <v>4.3430877901109992E-2</v>
      </c>
      <c r="E819" s="126">
        <v>48315.299999999996</v>
      </c>
      <c r="F819" s="127">
        <f>SUM(F812:F818)</f>
        <v>58585</v>
      </c>
      <c r="G819" s="128">
        <f t="shared" si="540"/>
        <v>0.21255585704735364</v>
      </c>
      <c r="H819" s="126">
        <f t="shared" si="545"/>
        <v>73090.299999999988</v>
      </c>
      <c r="I819" s="127">
        <f t="shared" si="545"/>
        <v>84436</v>
      </c>
      <c r="J819" s="128">
        <f t="shared" si="542"/>
        <v>0.15522853237707349</v>
      </c>
    </row>
    <row r="820" spans="1:10" s="134" customFormat="1" ht="16" thickBot="1" x14ac:dyDescent="0.25">
      <c r="A820" s="130" t="s">
        <v>17</v>
      </c>
      <c r="B820" s="131">
        <v>0.14723868773036691</v>
      </c>
      <c r="C820" s="132">
        <f>C819/C859</f>
        <v>0.15143305189940076</v>
      </c>
      <c r="D820" s="133">
        <f t="shared" si="539"/>
        <v>2.8486834769370136E-2</v>
      </c>
      <c r="E820" s="131">
        <v>0.33531171685611905</v>
      </c>
      <c r="F820" s="132">
        <f>F819/F859</f>
        <v>0.35007364782298223</v>
      </c>
      <c r="G820" s="133">
        <f t="shared" si="540"/>
        <v>4.4024500859292867E-2</v>
      </c>
      <c r="H820" s="131">
        <f>H819/H859</f>
        <v>0.23399760977016851</v>
      </c>
      <c r="I820" s="132">
        <f>I819/I859</f>
        <v>0.24976660920145444</v>
      </c>
      <c r="J820" s="133">
        <f t="shared" si="542"/>
        <v>6.738957481990597E-2</v>
      </c>
    </row>
    <row r="821" spans="1:10" x14ac:dyDescent="0.2">
      <c r="A821" s="135" t="s">
        <v>44</v>
      </c>
      <c r="B821" s="118">
        <v>5205.2999999999993</v>
      </c>
      <c r="C821" s="119">
        <f>SIUE!C51</f>
        <v>5355</v>
      </c>
      <c r="D821" s="120">
        <f t="shared" si="539"/>
        <v>2.8759149328569104E-2</v>
      </c>
      <c r="E821" s="118">
        <v>12460.6</v>
      </c>
      <c r="F821" s="119">
        <f>SIUE!D51</f>
        <v>10703.9</v>
      </c>
      <c r="G821" s="120">
        <f t="shared" si="540"/>
        <v>-0.14098037012663922</v>
      </c>
      <c r="H821" s="118">
        <f t="shared" ref="H821:I826" si="546">B821+E821</f>
        <v>17665.900000000001</v>
      </c>
      <c r="I821" s="119">
        <f t="shared" si="546"/>
        <v>16058.9</v>
      </c>
      <c r="J821" s="120">
        <f t="shared" si="542"/>
        <v>-9.0966211741264333E-2</v>
      </c>
    </row>
    <row r="822" spans="1:10" x14ac:dyDescent="0.2">
      <c r="A822" s="135" t="s">
        <v>45</v>
      </c>
      <c r="B822" s="118">
        <v>2029.8000000000002</v>
      </c>
      <c r="C822" s="119">
        <f>SIUE!C52</f>
        <v>2043</v>
      </c>
      <c r="D822" s="120">
        <f t="shared" si="539"/>
        <v>6.5031037540643497E-3</v>
      </c>
      <c r="E822" s="118">
        <v>1515.5</v>
      </c>
      <c r="F822" s="119">
        <f>SIUE!D52</f>
        <v>1103.0999999999999</v>
      </c>
      <c r="G822" s="120">
        <f t="shared" si="540"/>
        <v>-0.27212141207522278</v>
      </c>
      <c r="H822" s="118">
        <f t="shared" si="546"/>
        <v>3545.3</v>
      </c>
      <c r="I822" s="119">
        <f t="shared" si="546"/>
        <v>3146.1</v>
      </c>
      <c r="J822" s="120">
        <f t="shared" si="542"/>
        <v>-0.1125997799904099</v>
      </c>
    </row>
    <row r="823" spans="1:10" x14ac:dyDescent="0.2">
      <c r="A823" s="135" t="s">
        <v>46</v>
      </c>
      <c r="B823" s="118">
        <v>3789.9</v>
      </c>
      <c r="C823" s="119">
        <f>SIUE!C53</f>
        <v>4340.7</v>
      </c>
      <c r="D823" s="120">
        <f t="shared" ref="D823:D854" si="547">IFERROR((C823-B823)/B823,0)</f>
        <v>0.14533364996437892</v>
      </c>
      <c r="E823" s="118">
        <v>1043</v>
      </c>
      <c r="F823" s="119">
        <f>SIUE!D53</f>
        <v>1368.8</v>
      </c>
      <c r="G823" s="120">
        <f t="shared" ref="G823:G854" si="548">IFERROR((F823-E823)/E823,0)</f>
        <v>0.31236816874400763</v>
      </c>
      <c r="H823" s="118">
        <f t="shared" si="546"/>
        <v>4832.8999999999996</v>
      </c>
      <c r="I823" s="119">
        <f t="shared" si="546"/>
        <v>5709.5</v>
      </c>
      <c r="J823" s="120">
        <f t="shared" si="542"/>
        <v>0.18138177905605338</v>
      </c>
    </row>
    <row r="824" spans="1:10" x14ac:dyDescent="0.2">
      <c r="A824" s="135" t="s">
        <v>47</v>
      </c>
      <c r="B824" s="118">
        <v>0</v>
      </c>
      <c r="C824" s="119">
        <f>SIUE!C54</f>
        <v>0</v>
      </c>
      <c r="D824" s="120">
        <f t="shared" si="547"/>
        <v>0</v>
      </c>
      <c r="E824" s="118">
        <v>0</v>
      </c>
      <c r="F824" s="119">
        <f>SIUE!D54</f>
        <v>0</v>
      </c>
      <c r="G824" s="120">
        <f t="shared" si="548"/>
        <v>0</v>
      </c>
      <c r="H824" s="118">
        <f t="shared" si="546"/>
        <v>0</v>
      </c>
      <c r="I824" s="119">
        <f t="shared" si="546"/>
        <v>0</v>
      </c>
      <c r="J824" s="120">
        <f t="shared" si="542"/>
        <v>0</v>
      </c>
    </row>
    <row r="825" spans="1:10" ht="16" thickBot="1" x14ac:dyDescent="0.25">
      <c r="A825" s="121" t="s">
        <v>48</v>
      </c>
      <c r="B825" s="122">
        <v>3363.8</v>
      </c>
      <c r="C825" s="123">
        <f>SIUE!C55</f>
        <v>3337.4</v>
      </c>
      <c r="D825" s="124">
        <f t="shared" si="547"/>
        <v>-7.8482668410726226E-3</v>
      </c>
      <c r="E825" s="122">
        <v>182</v>
      </c>
      <c r="F825" s="123">
        <f>SIUE!D55</f>
        <v>324.60000000000002</v>
      </c>
      <c r="G825" s="124">
        <f t="shared" si="548"/>
        <v>0.78351648351648362</v>
      </c>
      <c r="H825" s="122">
        <f t="shared" si="546"/>
        <v>3545.8</v>
      </c>
      <c r="I825" s="123">
        <f t="shared" si="546"/>
        <v>3662</v>
      </c>
      <c r="J825" s="124">
        <f t="shared" si="542"/>
        <v>3.2771165886400756E-2</v>
      </c>
    </row>
    <row r="826" spans="1:10" s="129" customFormat="1" ht="16" thickTop="1" x14ac:dyDescent="0.2">
      <c r="A826" s="125" t="s">
        <v>49</v>
      </c>
      <c r="B826" s="126">
        <v>14388.8</v>
      </c>
      <c r="C826" s="127">
        <f>SUM(C821:C825)</f>
        <v>15076.1</v>
      </c>
      <c r="D826" s="128">
        <f t="shared" si="547"/>
        <v>4.7766318247525932E-2</v>
      </c>
      <c r="E826" s="126">
        <v>15201.1</v>
      </c>
      <c r="F826" s="127">
        <f>SUM(F821:F825)</f>
        <v>13500.4</v>
      </c>
      <c r="G826" s="128">
        <f t="shared" si="548"/>
        <v>-0.11188006131135252</v>
      </c>
      <c r="H826" s="126">
        <f t="shared" si="546"/>
        <v>29589.9</v>
      </c>
      <c r="I826" s="127">
        <f t="shared" si="546"/>
        <v>28576.5</v>
      </c>
      <c r="J826" s="128">
        <f t="shared" si="542"/>
        <v>-3.4248172518325556E-2</v>
      </c>
    </row>
    <row r="827" spans="1:10" s="134" customFormat="1" ht="16" thickBot="1" x14ac:dyDescent="0.25">
      <c r="A827" s="130" t="s">
        <v>17</v>
      </c>
      <c r="B827" s="131">
        <v>8.5513139455689335E-2</v>
      </c>
      <c r="C827" s="132">
        <f>C826/C859</f>
        <v>8.8314565538685386E-2</v>
      </c>
      <c r="D827" s="133">
        <f t="shared" si="547"/>
        <v>3.27601828307061E-2</v>
      </c>
      <c r="E827" s="131">
        <v>0.10549674614669788</v>
      </c>
      <c r="F827" s="132">
        <f>F826/F859</f>
        <v>8.0671405224364418E-2</v>
      </c>
      <c r="G827" s="133">
        <f t="shared" si="548"/>
        <v>-0.23531854610769445</v>
      </c>
      <c r="H827" s="131">
        <f>H826/H859</f>
        <v>9.4731665807067572E-2</v>
      </c>
      <c r="I827" s="132">
        <f>I826/I859</f>
        <v>8.4530952530263895E-2</v>
      </c>
      <c r="J827" s="133">
        <f t="shared" si="542"/>
        <v>-0.10768007919947968</v>
      </c>
    </row>
    <row r="828" spans="1:10" x14ac:dyDescent="0.2">
      <c r="A828" s="135" t="s">
        <v>50</v>
      </c>
      <c r="B828" s="118">
        <v>1004.3</v>
      </c>
      <c r="C828" s="119">
        <f>SIUE!C57</f>
        <v>968.9</v>
      </c>
      <c r="D828" s="120">
        <f t="shared" si="547"/>
        <v>-3.5248431743502916E-2</v>
      </c>
      <c r="E828" s="118">
        <v>0</v>
      </c>
      <c r="F828" s="119">
        <f>SIUE!D57</f>
        <v>0</v>
      </c>
      <c r="G828" s="120">
        <f t="shared" si="548"/>
        <v>0</v>
      </c>
      <c r="H828" s="118">
        <f t="shared" ref="H828:H841" si="549">B828+E828</f>
        <v>1004.3</v>
      </c>
      <c r="I828" s="119">
        <f t="shared" ref="I828:I841" si="550">C828+F828</f>
        <v>968.9</v>
      </c>
      <c r="J828" s="120">
        <f t="shared" si="542"/>
        <v>-3.5248431743502916E-2</v>
      </c>
    </row>
    <row r="829" spans="1:10" x14ac:dyDescent="0.2">
      <c r="A829" s="135" t="s">
        <v>51</v>
      </c>
      <c r="B829" s="118">
        <v>2664</v>
      </c>
      <c r="C829" s="119">
        <f>SIUE!C58</f>
        <v>2432.1</v>
      </c>
      <c r="D829" s="120">
        <f t="shared" si="547"/>
        <v>-8.704954954954959E-2</v>
      </c>
      <c r="E829" s="118">
        <v>118.3</v>
      </c>
      <c r="F829" s="119">
        <f>SIUE!D58</f>
        <v>308.7</v>
      </c>
      <c r="G829" s="120">
        <f t="shared" si="548"/>
        <v>1.6094674556213016</v>
      </c>
      <c r="H829" s="118">
        <f t="shared" si="549"/>
        <v>2782.3</v>
      </c>
      <c r="I829" s="119">
        <f t="shared" si="550"/>
        <v>2740.7999999999997</v>
      </c>
      <c r="J829" s="120">
        <f t="shared" si="542"/>
        <v>-1.491571721237841E-2</v>
      </c>
    </row>
    <row r="830" spans="1:10" x14ac:dyDescent="0.2">
      <c r="A830" s="135" t="s">
        <v>52</v>
      </c>
      <c r="B830" s="118">
        <v>5378.7</v>
      </c>
      <c r="C830" s="119">
        <f>SIUE!C59</f>
        <v>5063.3999999999996</v>
      </c>
      <c r="D830" s="120">
        <f t="shared" si="547"/>
        <v>-5.8620112666629517E-2</v>
      </c>
      <c r="E830" s="118">
        <v>1432.4</v>
      </c>
      <c r="F830" s="119">
        <f>SIUE!D59</f>
        <v>2860.7</v>
      </c>
      <c r="G830" s="120">
        <f t="shared" si="548"/>
        <v>0.99713767104160822</v>
      </c>
      <c r="H830" s="118">
        <f t="shared" si="549"/>
        <v>6811.1</v>
      </c>
      <c r="I830" s="119">
        <f t="shared" si="550"/>
        <v>7924.0999999999995</v>
      </c>
      <c r="J830" s="120">
        <f t="shared" si="542"/>
        <v>0.16340972823772945</v>
      </c>
    </row>
    <row r="831" spans="1:10" x14ac:dyDescent="0.2">
      <c r="A831" s="135" t="s">
        <v>53</v>
      </c>
      <c r="B831" s="118">
        <v>1100.7</v>
      </c>
      <c r="C831" s="119">
        <f>SIUE!C60</f>
        <v>1016</v>
      </c>
      <c r="D831" s="120">
        <f t="shared" si="547"/>
        <v>-7.6951031161987871E-2</v>
      </c>
      <c r="E831" s="118">
        <v>0</v>
      </c>
      <c r="F831" s="119">
        <f>SIUE!D60</f>
        <v>0</v>
      </c>
      <c r="G831" s="120">
        <f t="shared" si="548"/>
        <v>0</v>
      </c>
      <c r="H831" s="118">
        <f t="shared" si="549"/>
        <v>1100.7</v>
      </c>
      <c r="I831" s="119">
        <f t="shared" si="550"/>
        <v>1016</v>
      </c>
      <c r="J831" s="120">
        <f t="shared" si="542"/>
        <v>-7.6951031161987871E-2</v>
      </c>
    </row>
    <row r="832" spans="1:10" x14ac:dyDescent="0.2">
      <c r="A832" s="135" t="s">
        <v>54</v>
      </c>
      <c r="B832" s="118">
        <v>4363.6000000000004</v>
      </c>
      <c r="C832" s="119">
        <f>SIUE!C62</f>
        <v>4826.6000000000004</v>
      </c>
      <c r="D832" s="120">
        <f t="shared" si="547"/>
        <v>0.10610505087542395</v>
      </c>
      <c r="E832" s="118">
        <v>1456.1</v>
      </c>
      <c r="F832" s="119">
        <f>SIUE!D62</f>
        <v>1953.1</v>
      </c>
      <c r="G832" s="120">
        <f t="shared" si="548"/>
        <v>0.34132271135224229</v>
      </c>
      <c r="H832" s="118">
        <f t="shared" si="549"/>
        <v>5819.7000000000007</v>
      </c>
      <c r="I832" s="119">
        <f t="shared" si="550"/>
        <v>6779.7000000000007</v>
      </c>
      <c r="J832" s="120">
        <f t="shared" si="542"/>
        <v>0.16495695654415174</v>
      </c>
    </row>
    <row r="833" spans="1:10" x14ac:dyDescent="0.2">
      <c r="A833" s="135" t="s">
        <v>55</v>
      </c>
      <c r="B833" s="118">
        <v>0</v>
      </c>
      <c r="C833" s="119">
        <f>SIUE!C63</f>
        <v>0</v>
      </c>
      <c r="D833" s="120">
        <f t="shared" si="547"/>
        <v>0</v>
      </c>
      <c r="E833" s="118">
        <v>0</v>
      </c>
      <c r="F833" s="119">
        <f>SIUE!D63</f>
        <v>0</v>
      </c>
      <c r="G833" s="120">
        <f t="shared" si="548"/>
        <v>0</v>
      </c>
      <c r="H833" s="118">
        <f t="shared" si="549"/>
        <v>0</v>
      </c>
      <c r="I833" s="119">
        <f t="shared" si="550"/>
        <v>0</v>
      </c>
      <c r="J833" s="120">
        <f t="shared" si="542"/>
        <v>0</v>
      </c>
    </row>
    <row r="834" spans="1:10" x14ac:dyDescent="0.2">
      <c r="A834" s="135" t="s">
        <v>56</v>
      </c>
      <c r="B834" s="118">
        <v>895.6</v>
      </c>
      <c r="C834" s="119">
        <f>SIUE!C64</f>
        <v>945.7</v>
      </c>
      <c r="D834" s="120">
        <f t="shared" si="547"/>
        <v>5.5940151853506051E-2</v>
      </c>
      <c r="E834" s="118">
        <v>0</v>
      </c>
      <c r="F834" s="119">
        <f>SIUE!D64</f>
        <v>0</v>
      </c>
      <c r="G834" s="120">
        <f t="shared" si="548"/>
        <v>0</v>
      </c>
      <c r="H834" s="118">
        <f t="shared" si="549"/>
        <v>895.6</v>
      </c>
      <c r="I834" s="119">
        <f t="shared" si="550"/>
        <v>945.7</v>
      </c>
      <c r="J834" s="120">
        <f t="shared" si="542"/>
        <v>5.5940151853506051E-2</v>
      </c>
    </row>
    <row r="835" spans="1:10" x14ac:dyDescent="0.2">
      <c r="A835" s="135" t="s">
        <v>57</v>
      </c>
      <c r="B835" s="118">
        <v>463.3</v>
      </c>
      <c r="C835" s="119">
        <f>SIUE!C65</f>
        <v>399.4</v>
      </c>
      <c r="D835" s="120">
        <f t="shared" si="547"/>
        <v>-0.13792359162529685</v>
      </c>
      <c r="E835" s="118">
        <v>3098.6</v>
      </c>
      <c r="F835" s="119">
        <f>SIUE!D65</f>
        <v>1763.8</v>
      </c>
      <c r="G835" s="120">
        <f t="shared" si="548"/>
        <v>-0.43077518879493965</v>
      </c>
      <c r="H835" s="118">
        <f t="shared" si="549"/>
        <v>3561.9</v>
      </c>
      <c r="I835" s="119">
        <f t="shared" si="550"/>
        <v>2163.1999999999998</v>
      </c>
      <c r="J835" s="120">
        <f t="shared" si="542"/>
        <v>-0.39268368005839588</v>
      </c>
    </row>
    <row r="836" spans="1:10" x14ac:dyDescent="0.2">
      <c r="A836" s="135" t="s">
        <v>58</v>
      </c>
      <c r="B836" s="118">
        <v>3916.9</v>
      </c>
      <c r="C836" s="119">
        <f>SIUE!C66</f>
        <v>3963.9</v>
      </c>
      <c r="D836" s="120">
        <f t="shared" si="547"/>
        <v>1.1999285148969849E-2</v>
      </c>
      <c r="E836" s="118">
        <v>168.2</v>
      </c>
      <c r="F836" s="119">
        <f>SIUE!D66</f>
        <v>89</v>
      </c>
      <c r="G836" s="120">
        <f t="shared" si="548"/>
        <v>-0.47086801426872765</v>
      </c>
      <c r="H836" s="118">
        <f t="shared" si="549"/>
        <v>4085.1</v>
      </c>
      <c r="I836" s="119">
        <f t="shared" si="550"/>
        <v>4052.9</v>
      </c>
      <c r="J836" s="120">
        <f t="shared" si="542"/>
        <v>-7.8823039827665958E-3</v>
      </c>
    </row>
    <row r="837" spans="1:10" x14ac:dyDescent="0.2">
      <c r="A837" s="135" t="s">
        <v>59</v>
      </c>
      <c r="B837" s="118">
        <v>311</v>
      </c>
      <c r="C837" s="119">
        <f>SIUE!C67</f>
        <v>311</v>
      </c>
      <c r="D837" s="120">
        <f t="shared" si="547"/>
        <v>0</v>
      </c>
      <c r="E837" s="118">
        <v>0</v>
      </c>
      <c r="F837" s="119">
        <f>SIUE!D67</f>
        <v>0</v>
      </c>
      <c r="G837" s="120">
        <f t="shared" si="548"/>
        <v>0</v>
      </c>
      <c r="H837" s="118">
        <f t="shared" si="549"/>
        <v>311</v>
      </c>
      <c r="I837" s="119">
        <f t="shared" si="550"/>
        <v>311</v>
      </c>
      <c r="J837" s="120">
        <f t="shared" si="542"/>
        <v>0</v>
      </c>
    </row>
    <row r="838" spans="1:10" x14ac:dyDescent="0.2">
      <c r="A838" s="135" t="s">
        <v>60</v>
      </c>
      <c r="B838" s="118">
        <v>281.60000000000002</v>
      </c>
      <c r="C838" s="119">
        <f>SIUE!C68</f>
        <v>335.1</v>
      </c>
      <c r="D838" s="120">
        <f t="shared" si="547"/>
        <v>0.18998579545454544</v>
      </c>
      <c r="E838" s="118">
        <v>0</v>
      </c>
      <c r="F838" s="119">
        <f>SIUE!D68</f>
        <v>0</v>
      </c>
      <c r="G838" s="120">
        <f t="shared" si="548"/>
        <v>0</v>
      </c>
      <c r="H838" s="118">
        <f t="shared" si="549"/>
        <v>281.60000000000002</v>
      </c>
      <c r="I838" s="119">
        <f t="shared" si="550"/>
        <v>335.1</v>
      </c>
      <c r="J838" s="120">
        <f t="shared" si="542"/>
        <v>0.18998579545454544</v>
      </c>
    </row>
    <row r="839" spans="1:10" x14ac:dyDescent="0.2">
      <c r="A839" s="135" t="s">
        <v>61</v>
      </c>
      <c r="B839" s="118">
        <v>0</v>
      </c>
      <c r="C839" s="119">
        <f>SIUE!C69</f>
        <v>0</v>
      </c>
      <c r="D839" s="120">
        <f t="shared" si="547"/>
        <v>0</v>
      </c>
      <c r="E839" s="118">
        <v>19.7</v>
      </c>
      <c r="F839" s="119">
        <f>SIUE!D69</f>
        <v>16.5</v>
      </c>
      <c r="G839" s="120">
        <f t="shared" si="548"/>
        <v>-0.16243654822335021</v>
      </c>
      <c r="H839" s="118">
        <f t="shared" si="549"/>
        <v>19.7</v>
      </c>
      <c r="I839" s="119">
        <f t="shared" si="550"/>
        <v>16.5</v>
      </c>
      <c r="J839" s="120">
        <f t="shared" si="542"/>
        <v>-0.16243654822335021</v>
      </c>
    </row>
    <row r="840" spans="1:10" ht="16" thickBot="1" x14ac:dyDescent="0.25">
      <c r="A840" s="121" t="s">
        <v>62</v>
      </c>
      <c r="B840" s="122">
        <v>337.6</v>
      </c>
      <c r="C840" s="123">
        <f>SIUE!C70</f>
        <v>335.8</v>
      </c>
      <c r="D840" s="124">
        <f t="shared" si="547"/>
        <v>-5.331753554502403E-3</v>
      </c>
      <c r="E840" s="122">
        <v>122.5</v>
      </c>
      <c r="F840" s="123">
        <f>SIUE!D70</f>
        <v>43.5</v>
      </c>
      <c r="G840" s="124">
        <f t="shared" si="548"/>
        <v>-0.64489795918367343</v>
      </c>
      <c r="H840" s="122">
        <f t="shared" si="549"/>
        <v>460.1</v>
      </c>
      <c r="I840" s="123">
        <f t="shared" si="550"/>
        <v>379.3</v>
      </c>
      <c r="J840" s="124">
        <f t="shared" si="542"/>
        <v>-0.17561399695718324</v>
      </c>
    </row>
    <row r="841" spans="1:10" s="129" customFormat="1" ht="16" thickTop="1" x14ac:dyDescent="0.2">
      <c r="A841" s="125" t="s">
        <v>63</v>
      </c>
      <c r="B841" s="126">
        <v>20717.3</v>
      </c>
      <c r="C841" s="127">
        <f>SUM(C828:C840)</f>
        <v>20597.899999999998</v>
      </c>
      <c r="D841" s="128">
        <f t="shared" si="547"/>
        <v>-5.7632992716233032E-3</v>
      </c>
      <c r="E841" s="126">
        <v>6415.7999999999993</v>
      </c>
      <c r="F841" s="127">
        <f>SUM(F828:F840)</f>
        <v>7035.3</v>
      </c>
      <c r="G841" s="128">
        <f t="shared" si="548"/>
        <v>9.65584962124756E-2</v>
      </c>
      <c r="H841" s="126">
        <f t="shared" si="549"/>
        <v>27133.1</v>
      </c>
      <c r="I841" s="127">
        <f t="shared" si="550"/>
        <v>27633.199999999997</v>
      </c>
      <c r="J841" s="128">
        <f t="shared" si="542"/>
        <v>1.8431362431863611E-2</v>
      </c>
    </row>
    <row r="842" spans="1:10" s="134" customFormat="1" ht="16" thickBot="1" x14ac:dyDescent="0.25">
      <c r="A842" s="130" t="s">
        <v>17</v>
      </c>
      <c r="B842" s="131">
        <v>0.12312363533062887</v>
      </c>
      <c r="C842" s="132">
        <f>C841/C859</f>
        <v>0.12066082007344654</v>
      </c>
      <c r="D842" s="133">
        <f t="shared" si="547"/>
        <v>-2.0002782167443538E-2</v>
      </c>
      <c r="E842" s="131">
        <v>4.4526121394371732E-2</v>
      </c>
      <c r="F842" s="132">
        <f>F841/F859</f>
        <v>4.2039312699991928E-2</v>
      </c>
      <c r="G842" s="133">
        <f t="shared" si="548"/>
        <v>-5.5850557302171519E-2</v>
      </c>
      <c r="H842" s="131">
        <f>H841/H859</f>
        <v>8.6866253738936083E-2</v>
      </c>
      <c r="I842" s="132">
        <f>I841/I859</f>
        <v>8.1740616151708162E-2</v>
      </c>
      <c r="J842" s="133">
        <f t="shared" si="542"/>
        <v>-5.9006085408405906E-2</v>
      </c>
    </row>
    <row r="843" spans="1:10" x14ac:dyDescent="0.2">
      <c r="A843" s="135" t="s">
        <v>64</v>
      </c>
      <c r="B843" s="118">
        <v>0</v>
      </c>
      <c r="C843" s="119">
        <f>SIUE!C75</f>
        <v>0</v>
      </c>
      <c r="D843" s="120">
        <f t="shared" si="547"/>
        <v>0</v>
      </c>
      <c r="E843" s="118">
        <v>15845.1</v>
      </c>
      <c r="F843" s="119">
        <f>SIUE!D75</f>
        <v>23355.5</v>
      </c>
      <c r="G843" s="120">
        <f t="shared" si="548"/>
        <v>0.47398880410978783</v>
      </c>
      <c r="H843" s="118">
        <f t="shared" ref="H843:I849" si="551">B843+E843</f>
        <v>15845.1</v>
      </c>
      <c r="I843" s="119">
        <f t="shared" si="551"/>
        <v>23355.5</v>
      </c>
      <c r="J843" s="120">
        <f t="shared" si="542"/>
        <v>0.47398880410978783</v>
      </c>
    </row>
    <row r="844" spans="1:10" x14ac:dyDescent="0.2">
      <c r="A844" s="135" t="s">
        <v>65</v>
      </c>
      <c r="B844" s="118">
        <v>0</v>
      </c>
      <c r="C844" s="119">
        <f>SIUE!C76</f>
        <v>0</v>
      </c>
      <c r="D844" s="120">
        <f t="shared" si="547"/>
        <v>0</v>
      </c>
      <c r="E844" s="118">
        <v>5806</v>
      </c>
      <c r="F844" s="119">
        <f>SIUE!D76</f>
        <v>7713</v>
      </c>
      <c r="G844" s="120">
        <f t="shared" si="548"/>
        <v>0.32845332414743367</v>
      </c>
      <c r="H844" s="118">
        <f t="shared" si="551"/>
        <v>5806</v>
      </c>
      <c r="I844" s="119">
        <f t="shared" si="551"/>
        <v>7713</v>
      </c>
      <c r="J844" s="120">
        <f t="shared" si="542"/>
        <v>0.32845332414743367</v>
      </c>
    </row>
    <row r="845" spans="1:10" x14ac:dyDescent="0.2">
      <c r="A845" s="135" t="s">
        <v>66</v>
      </c>
      <c r="B845" s="118">
        <v>0</v>
      </c>
      <c r="C845" s="119">
        <f>SIUE!C77</f>
        <v>0</v>
      </c>
      <c r="D845" s="120">
        <f t="shared" si="547"/>
        <v>0</v>
      </c>
      <c r="E845" s="118">
        <v>5988.9</v>
      </c>
      <c r="F845" s="119">
        <f>SIUE!D77</f>
        <v>4139</v>
      </c>
      <c r="G845" s="120">
        <f t="shared" si="548"/>
        <v>-0.30888810966955532</v>
      </c>
      <c r="H845" s="118">
        <f t="shared" si="551"/>
        <v>5988.9</v>
      </c>
      <c r="I845" s="119">
        <f t="shared" si="551"/>
        <v>4139</v>
      </c>
      <c r="J845" s="120">
        <f t="shared" si="542"/>
        <v>-0.30888810966955532</v>
      </c>
    </row>
    <row r="846" spans="1:10" x14ac:dyDescent="0.2">
      <c r="A846" s="135" t="s">
        <v>67</v>
      </c>
      <c r="B846" s="118">
        <v>0</v>
      </c>
      <c r="C846" s="119">
        <f>SIUE!C78</f>
        <v>0</v>
      </c>
      <c r="D846" s="120">
        <f t="shared" si="547"/>
        <v>0</v>
      </c>
      <c r="E846" s="118">
        <v>4766.6000000000004</v>
      </c>
      <c r="F846" s="119">
        <f>SIUE!D78</f>
        <v>4529.3999999999996</v>
      </c>
      <c r="G846" s="120">
        <f t="shared" si="548"/>
        <v>-4.9762933747325287E-2</v>
      </c>
      <c r="H846" s="118">
        <f t="shared" si="551"/>
        <v>4766.6000000000004</v>
      </c>
      <c r="I846" s="119">
        <f t="shared" si="551"/>
        <v>4529.3999999999996</v>
      </c>
      <c r="J846" s="120">
        <f t="shared" si="542"/>
        <v>-4.9762933747325287E-2</v>
      </c>
    </row>
    <row r="847" spans="1:10" x14ac:dyDescent="0.2">
      <c r="A847" s="135" t="s">
        <v>68</v>
      </c>
      <c r="B847" s="118">
        <v>0</v>
      </c>
      <c r="C847" s="119">
        <f>SIUE!C79</f>
        <v>0</v>
      </c>
      <c r="D847" s="120">
        <f t="shared" si="547"/>
        <v>0</v>
      </c>
      <c r="E847" s="118">
        <v>4409.3999999999996</v>
      </c>
      <c r="F847" s="119">
        <f>SIUE!D79</f>
        <v>4144.6000000000004</v>
      </c>
      <c r="G847" s="120">
        <f t="shared" si="548"/>
        <v>-6.00535220211365E-2</v>
      </c>
      <c r="H847" s="118">
        <f t="shared" si="551"/>
        <v>4409.3999999999996</v>
      </c>
      <c r="I847" s="119">
        <f t="shared" si="551"/>
        <v>4144.6000000000004</v>
      </c>
      <c r="J847" s="120">
        <f t="shared" si="542"/>
        <v>-6.00535220211365E-2</v>
      </c>
    </row>
    <row r="848" spans="1:10" ht="16" thickBot="1" x14ac:dyDescent="0.25">
      <c r="A848" s="121" t="s">
        <v>69</v>
      </c>
      <c r="B848" s="122">
        <v>0.1</v>
      </c>
      <c r="C848" s="123">
        <f>SIUE!C80</f>
        <v>0</v>
      </c>
      <c r="D848" s="124">
        <f t="shared" si="547"/>
        <v>-1</v>
      </c>
      <c r="E848" s="122">
        <v>0</v>
      </c>
      <c r="F848" s="123">
        <f>SIUE!D80</f>
        <v>0</v>
      </c>
      <c r="G848" s="124">
        <f t="shared" si="548"/>
        <v>0</v>
      </c>
      <c r="H848" s="122">
        <f t="shared" si="551"/>
        <v>0.1</v>
      </c>
      <c r="I848" s="123">
        <f t="shared" si="551"/>
        <v>0</v>
      </c>
      <c r="J848" s="124">
        <f t="shared" si="542"/>
        <v>-1</v>
      </c>
    </row>
    <row r="849" spans="1:14" s="129" customFormat="1" ht="16" thickTop="1" x14ac:dyDescent="0.2">
      <c r="A849" s="125" t="s">
        <v>70</v>
      </c>
      <c r="B849" s="126">
        <v>0.1</v>
      </c>
      <c r="C849" s="127">
        <f>SUM(C843:C848)</f>
        <v>0</v>
      </c>
      <c r="D849" s="128">
        <f t="shared" si="547"/>
        <v>-1</v>
      </c>
      <c r="E849" s="126">
        <v>36816</v>
      </c>
      <c r="F849" s="127">
        <f>SUM(F843:F848)</f>
        <v>43881.5</v>
      </c>
      <c r="G849" s="128">
        <f t="shared" si="548"/>
        <v>0.1919138418079096</v>
      </c>
      <c r="H849" s="126">
        <f t="shared" si="551"/>
        <v>36816.1</v>
      </c>
      <c r="I849" s="127">
        <f t="shared" si="551"/>
        <v>43881.5</v>
      </c>
      <c r="J849" s="128">
        <f t="shared" si="542"/>
        <v>0.19191060432799786</v>
      </c>
    </row>
    <row r="850" spans="1:14" s="134" customFormat="1" ht="16" thickBot="1" x14ac:dyDescent="0.25">
      <c r="A850" s="130" t="s">
        <v>17</v>
      </c>
      <c r="B850" s="131">
        <v>5.9430348226182402E-7</v>
      </c>
      <c r="C850" s="132">
        <f>C849/C859</f>
        <v>0</v>
      </c>
      <c r="D850" s="133">
        <f t="shared" si="547"/>
        <v>-1</v>
      </c>
      <c r="E850" s="131">
        <v>0.25550573354144296</v>
      </c>
      <c r="F850" s="132">
        <f>F849/F859</f>
        <v>0.26221313948867792</v>
      </c>
      <c r="G850" s="133">
        <f t="shared" si="548"/>
        <v>2.625148897547936E-2</v>
      </c>
      <c r="H850" s="131">
        <f>H849/H859</f>
        <v>0.11786624765611171</v>
      </c>
      <c r="I850" s="132">
        <f>I849/I859</f>
        <v>0.12980403455485365</v>
      </c>
      <c r="J850" s="133">
        <f t="shared" si="542"/>
        <v>0.10128248872036544</v>
      </c>
    </row>
    <row r="851" spans="1:14" x14ac:dyDescent="0.2">
      <c r="A851" s="135" t="s">
        <v>71</v>
      </c>
      <c r="B851" s="118">
        <v>0</v>
      </c>
      <c r="C851" s="119">
        <f>SIUE!C81</f>
        <v>0</v>
      </c>
      <c r="D851" s="120">
        <f t="shared" si="547"/>
        <v>0</v>
      </c>
      <c r="E851" s="118">
        <v>2442.1</v>
      </c>
      <c r="F851" s="119">
        <f>SIUE!D81</f>
        <v>506.3</v>
      </c>
      <c r="G851" s="120">
        <f t="shared" si="548"/>
        <v>-0.79267843249662173</v>
      </c>
      <c r="H851" s="118">
        <f t="shared" ref="H851:I853" si="552">B851+E851</f>
        <v>2442.1</v>
      </c>
      <c r="I851" s="119">
        <f t="shared" si="552"/>
        <v>506.3</v>
      </c>
      <c r="J851" s="120">
        <f t="shared" si="542"/>
        <v>-0.79267843249662173</v>
      </c>
    </row>
    <row r="852" spans="1:14" ht="16" thickBot="1" x14ac:dyDescent="0.25">
      <c r="A852" s="121" t="s">
        <v>72</v>
      </c>
      <c r="B852" s="122">
        <v>0</v>
      </c>
      <c r="C852" s="123">
        <f>SIUE!C82</f>
        <v>0</v>
      </c>
      <c r="D852" s="124">
        <f t="shared" si="547"/>
        <v>0</v>
      </c>
      <c r="E852" s="122">
        <v>0</v>
      </c>
      <c r="F852" s="123">
        <f>SIUE!D82</f>
        <v>0</v>
      </c>
      <c r="G852" s="124">
        <f t="shared" si="548"/>
        <v>0</v>
      </c>
      <c r="H852" s="122">
        <f t="shared" si="552"/>
        <v>0</v>
      </c>
      <c r="I852" s="123">
        <f t="shared" si="552"/>
        <v>0</v>
      </c>
      <c r="J852" s="124">
        <f t="shared" si="542"/>
        <v>0</v>
      </c>
    </row>
    <row r="853" spans="1:14" s="129" customFormat="1" ht="16" thickTop="1" x14ac:dyDescent="0.2">
      <c r="A853" s="125" t="s">
        <v>73</v>
      </c>
      <c r="B853" s="126">
        <v>0</v>
      </c>
      <c r="C853" s="127">
        <f>SUM(C851:C852)</f>
        <v>0</v>
      </c>
      <c r="D853" s="128">
        <f t="shared" si="547"/>
        <v>0</v>
      </c>
      <c r="E853" s="126">
        <v>2442.1</v>
      </c>
      <c r="F853" s="127">
        <f>SUM(F851:F852)</f>
        <v>506.3</v>
      </c>
      <c r="G853" s="128">
        <f t="shared" si="548"/>
        <v>-0.79267843249662173</v>
      </c>
      <c r="H853" s="126">
        <f t="shared" si="552"/>
        <v>2442.1</v>
      </c>
      <c r="I853" s="127">
        <f t="shared" si="552"/>
        <v>506.3</v>
      </c>
      <c r="J853" s="128">
        <f t="shared" si="542"/>
        <v>-0.79267843249662173</v>
      </c>
    </row>
    <row r="854" spans="1:14" s="134" customFormat="1" ht="16" thickBot="1" x14ac:dyDescent="0.25">
      <c r="A854" s="130" t="s">
        <v>17</v>
      </c>
      <c r="B854" s="131">
        <v>0</v>
      </c>
      <c r="C854" s="132">
        <f>C853/C859</f>
        <v>0</v>
      </c>
      <c r="D854" s="133">
        <f t="shared" si="547"/>
        <v>0</v>
      </c>
      <c r="E854" s="131">
        <v>1.6948352669533841E-2</v>
      </c>
      <c r="F854" s="132">
        <f>F853/F859</f>
        <v>3.0253868378044878E-3</v>
      </c>
      <c r="G854" s="133">
        <f t="shared" si="548"/>
        <v>-0.82149375241389178</v>
      </c>
      <c r="H854" s="131">
        <f>H853/H859</f>
        <v>7.8183502163724685E-3</v>
      </c>
      <c r="I854" s="132">
        <f>I853/I859</f>
        <v>1.497664908791231E-3</v>
      </c>
      <c r="J854" s="133">
        <f t="shared" si="542"/>
        <v>-0.80844233535932442</v>
      </c>
    </row>
    <row r="855" spans="1:14" s="129" customFormat="1" x14ac:dyDescent="0.2">
      <c r="A855" s="125" t="s">
        <v>74</v>
      </c>
      <c r="B855" s="126">
        <v>1658.9</v>
      </c>
      <c r="C855" s="127">
        <f>SIUE!C83</f>
        <v>1724.1</v>
      </c>
      <c r="D855" s="128">
        <f t="shared" ref="D855:D859" si="553">IFERROR((C855-B855)/B855,0)</f>
        <v>3.9303152691542477E-2</v>
      </c>
      <c r="E855" s="126">
        <v>419.59999999999997</v>
      </c>
      <c r="F855" s="127">
        <f>SIUE!D83</f>
        <v>417.6</v>
      </c>
      <c r="G855" s="128">
        <f t="shared" ref="G855:G859" si="554">IFERROR((F855-E855)/E855,0)</f>
        <v>-4.7664442326023435E-3</v>
      </c>
      <c r="H855" s="126">
        <f>B855+E855</f>
        <v>2078.5</v>
      </c>
      <c r="I855" s="127">
        <f>C855+F855</f>
        <v>2141.6999999999998</v>
      </c>
      <c r="J855" s="128">
        <f t="shared" ref="J855:J859" si="555">IFERROR((I855-H855)/H855,0)</f>
        <v>3.0406543180177926E-2</v>
      </c>
    </row>
    <row r="856" spans="1:14" s="134" customFormat="1" ht="16" thickBot="1" x14ac:dyDescent="0.25">
      <c r="A856" s="130" t="s">
        <v>17</v>
      </c>
      <c r="B856" s="131">
        <v>9.8589004672413987E-3</v>
      </c>
      <c r="C856" s="132">
        <f>C855/C859</f>
        <v>1.0099637336263852E-2</v>
      </c>
      <c r="D856" s="133">
        <f t="shared" si="553"/>
        <v>2.4418226943497399E-2</v>
      </c>
      <c r="E856" s="131">
        <v>2.9120546988806351E-3</v>
      </c>
      <c r="F856" s="132">
        <f>F855/F859</f>
        <v>2.4953615316356983E-3</v>
      </c>
      <c r="G856" s="133">
        <f t="shared" si="554"/>
        <v>-0.14309249321625361</v>
      </c>
      <c r="H856" s="131">
        <f>H855/H859</f>
        <v>6.6542897198027008E-3</v>
      </c>
      <c r="I856" s="132">
        <f>I855/I859</f>
        <v>6.3352734251593502E-3</v>
      </c>
      <c r="J856" s="133">
        <f t="shared" si="555"/>
        <v>-4.7941449512482213E-2</v>
      </c>
    </row>
    <row r="857" spans="1:14" s="129" customFormat="1" x14ac:dyDescent="0.2">
      <c r="A857" s="125" t="s">
        <v>75</v>
      </c>
      <c r="B857" s="126">
        <v>1847</v>
      </c>
      <c r="C857" s="127">
        <f>SIUE!C84</f>
        <v>1925.6</v>
      </c>
      <c r="D857" s="128">
        <f t="shared" si="553"/>
        <v>4.255549539794256E-2</v>
      </c>
      <c r="E857" s="126">
        <v>132.30000000000001</v>
      </c>
      <c r="F857" s="127">
        <f>SIUE!D84</f>
        <v>131.19999999999999</v>
      </c>
      <c r="G857" s="128">
        <f t="shared" si="554"/>
        <v>-8.3144368858656288E-3</v>
      </c>
      <c r="H857" s="126">
        <f>B857+E857</f>
        <v>1979.3</v>
      </c>
      <c r="I857" s="127">
        <f>C857+F857</f>
        <v>2056.7999999999997</v>
      </c>
      <c r="J857" s="128">
        <f t="shared" si="555"/>
        <v>3.9155256909008118E-2</v>
      </c>
    </row>
    <row r="858" spans="1:14" s="134" customFormat="1" ht="16" thickBot="1" x14ac:dyDescent="0.25">
      <c r="A858" s="130" t="s">
        <v>17</v>
      </c>
      <c r="B858" s="131">
        <v>1.0976785317375891E-2</v>
      </c>
      <c r="C858" s="132">
        <f>C857/C859</f>
        <v>1.1280007919905849E-2</v>
      </c>
      <c r="D858" s="133">
        <f t="shared" si="553"/>
        <v>2.7623989516308328E-2</v>
      </c>
      <c r="E858" s="131">
        <v>9.1817167936584392E-4</v>
      </c>
      <c r="F858" s="132">
        <f>F857/F859</f>
        <v>7.8398331645259485E-4</v>
      </c>
      <c r="G858" s="133">
        <f t="shared" si="554"/>
        <v>-0.14614735558597203</v>
      </c>
      <c r="H858" s="131">
        <f>H857/H859</f>
        <v>6.3367022575922466E-3</v>
      </c>
      <c r="I858" s="132">
        <f>I857/I859</f>
        <v>6.0841342769144841E-3</v>
      </c>
      <c r="J858" s="133">
        <f t="shared" si="555"/>
        <v>-3.9857952987320984E-2</v>
      </c>
    </row>
    <row r="859" spans="1:14" ht="17" thickBot="1" x14ac:dyDescent="0.25">
      <c r="A859" s="137" t="s">
        <v>76</v>
      </c>
      <c r="B859" s="138">
        <v>168264.19999999998</v>
      </c>
      <c r="C859" s="139">
        <f>C789+C795+C803+C810+C819+C826+C841+C849+C853+C855+C857</f>
        <v>170709.10000000003</v>
      </c>
      <c r="D859" s="140">
        <f t="shared" si="553"/>
        <v>1.4530125837819647E-2</v>
      </c>
      <c r="E859" s="138">
        <v>144090.70000000001</v>
      </c>
      <c r="F859" s="139">
        <f>F789+F795+F803+F810+F819+F826+F841+F849+F853+F855+F857</f>
        <v>167350.50000000003</v>
      </c>
      <c r="G859" s="140">
        <f t="shared" si="554"/>
        <v>0.16142471373933234</v>
      </c>
      <c r="H859" s="138">
        <f>H789+H795+H803+H810+H819+H826+H841+H849+H853+H855+H857</f>
        <v>312354.89999999991</v>
      </c>
      <c r="I859" s="139">
        <f>I789+I795+I803+I810+I819+I826+I841+I849+I853+I855+I857</f>
        <v>338059.6</v>
      </c>
      <c r="J859" s="140">
        <f t="shared" si="555"/>
        <v>8.2293250402026924E-2</v>
      </c>
    </row>
    <row r="861" spans="1:14" s="107" customFormat="1" ht="12" x14ac:dyDescent="0.15">
      <c r="A861" s="146" t="s">
        <v>95</v>
      </c>
      <c r="B861" s="146"/>
      <c r="C861" s="146"/>
      <c r="D861" s="146"/>
      <c r="E861" s="146"/>
      <c r="F861" s="146"/>
      <c r="G861" s="146"/>
      <c r="H861" s="146"/>
      <c r="I861" s="146"/>
      <c r="J861" s="146"/>
      <c r="K861" s="106"/>
      <c r="L861" s="106"/>
      <c r="M861" s="106"/>
      <c r="N861" s="106"/>
    </row>
    <row r="862" spans="1:14" s="107" customFormat="1" ht="12" x14ac:dyDescent="0.15">
      <c r="A862" s="146" t="str">
        <f>A2</f>
        <v>Total Expenditures by Function, Fiscal Years 2021 and 2022</v>
      </c>
      <c r="B862" s="146"/>
      <c r="C862" s="146"/>
      <c r="D862" s="146"/>
      <c r="E862" s="146"/>
      <c r="F862" s="146"/>
      <c r="G862" s="146"/>
      <c r="H862" s="146"/>
      <c r="I862" s="146"/>
      <c r="J862" s="146"/>
      <c r="K862" s="106"/>
      <c r="L862" s="106"/>
      <c r="M862" s="106"/>
      <c r="N862" s="106"/>
    </row>
    <row r="863" spans="1:14" s="107" customFormat="1" ht="13" thickBot="1" x14ac:dyDescent="0.2">
      <c r="A863" s="147" t="s">
        <v>1</v>
      </c>
      <c r="B863" s="147"/>
      <c r="C863" s="147"/>
      <c r="D863" s="147"/>
      <c r="E863" s="147"/>
      <c r="F863" s="147"/>
      <c r="G863" s="147"/>
      <c r="H863" s="147"/>
      <c r="I863" s="147"/>
      <c r="J863" s="147"/>
      <c r="K863" s="108"/>
      <c r="L863" s="108"/>
      <c r="M863" s="108"/>
      <c r="N863" s="108"/>
    </row>
    <row r="864" spans="1:14" ht="29" customHeight="1" x14ac:dyDescent="0.2">
      <c r="A864" s="148" t="s">
        <v>96</v>
      </c>
      <c r="B864" s="150" t="s">
        <v>3</v>
      </c>
      <c r="C864" s="151"/>
      <c r="D864" s="152"/>
      <c r="E864" s="150" t="s">
        <v>4</v>
      </c>
      <c r="F864" s="151"/>
      <c r="G864" s="152"/>
      <c r="H864" s="150" t="s">
        <v>5</v>
      </c>
      <c r="I864" s="151"/>
      <c r="J864" s="152"/>
    </row>
    <row r="865" spans="1:10" ht="33" thickBot="1" x14ac:dyDescent="0.25">
      <c r="A865" s="149"/>
      <c r="B865" s="110" t="str">
        <f>B5</f>
        <v>FY2021</v>
      </c>
      <c r="C865" s="111" t="str">
        <f>C5</f>
        <v>FY2022</v>
      </c>
      <c r="D865" s="112" t="s">
        <v>6</v>
      </c>
      <c r="E865" s="110" t="str">
        <f>E5</f>
        <v>FY2021</v>
      </c>
      <c r="F865" s="111" t="str">
        <f>F5</f>
        <v>FY2022</v>
      </c>
      <c r="G865" s="112" t="s">
        <v>6</v>
      </c>
      <c r="H865" s="110" t="str">
        <f>H5</f>
        <v>FY2021</v>
      </c>
      <c r="I865" s="111" t="str">
        <f>I5</f>
        <v>FY2022</v>
      </c>
      <c r="J865" s="112" t="s">
        <v>6</v>
      </c>
    </row>
    <row r="866" spans="1:10" x14ac:dyDescent="0.2">
      <c r="A866" s="113" t="s">
        <v>7</v>
      </c>
      <c r="B866" s="114">
        <v>9093.5</v>
      </c>
      <c r="C866" s="115">
        <f>SOM!C13</f>
        <v>10326.6</v>
      </c>
      <c r="D866" s="116">
        <f t="shared" ref="D866:D876" si="556">IFERROR((C866-B866)/B866,0)</f>
        <v>0.13560235332930118</v>
      </c>
      <c r="E866" s="114">
        <v>23434.1</v>
      </c>
      <c r="F866" s="115">
        <f>SOM!D13</f>
        <v>26137.4</v>
      </c>
      <c r="G866" s="116">
        <f t="shared" ref="G866:G876" si="557">IFERROR((F866-E866)/E866,0)</f>
        <v>0.11535753453300972</v>
      </c>
      <c r="H866" s="114">
        <f t="shared" ref="H866:H875" si="558">B866+E866</f>
        <v>32527.599999999999</v>
      </c>
      <c r="I866" s="115">
        <f t="shared" ref="I866:I875" si="559">C866+F866</f>
        <v>36464</v>
      </c>
      <c r="J866" s="116">
        <f>IFERROR((I866-H866)/H866,0)</f>
        <v>0.12101722844599667</v>
      </c>
    </row>
    <row r="867" spans="1:10" x14ac:dyDescent="0.2">
      <c r="A867" s="117" t="s">
        <v>8</v>
      </c>
      <c r="B867" s="118">
        <v>0</v>
      </c>
      <c r="C867" s="119">
        <f>SOM!C14</f>
        <v>0</v>
      </c>
      <c r="D867" s="120">
        <f t="shared" si="556"/>
        <v>0</v>
      </c>
      <c r="E867" s="118">
        <v>0</v>
      </c>
      <c r="F867" s="119">
        <f>SOM!D14</f>
        <v>0</v>
      </c>
      <c r="G867" s="120">
        <f t="shared" si="557"/>
        <v>0</v>
      </c>
      <c r="H867" s="118">
        <f t="shared" si="558"/>
        <v>0</v>
      </c>
      <c r="I867" s="119">
        <f t="shared" si="559"/>
        <v>0</v>
      </c>
      <c r="J867" s="120">
        <f t="shared" ref="J867:J876" si="560">IFERROR((I867-H867)/H867,0)</f>
        <v>0</v>
      </c>
    </row>
    <row r="868" spans="1:10" x14ac:dyDescent="0.2">
      <c r="A868" s="117" t="s">
        <v>9</v>
      </c>
      <c r="B868" s="118">
        <v>691.2</v>
      </c>
      <c r="C868" s="119">
        <f>SOM!C15</f>
        <v>732.7</v>
      </c>
      <c r="D868" s="120">
        <f t="shared" si="556"/>
        <v>6.0040509259259259E-2</v>
      </c>
      <c r="E868" s="118">
        <v>2.5</v>
      </c>
      <c r="F868" s="119">
        <f>SOM!D15</f>
        <v>5.7</v>
      </c>
      <c r="G868" s="120">
        <f t="shared" si="557"/>
        <v>1.28</v>
      </c>
      <c r="H868" s="118">
        <f t="shared" si="558"/>
        <v>693.7</v>
      </c>
      <c r="I868" s="119">
        <f t="shared" si="559"/>
        <v>738.40000000000009</v>
      </c>
      <c r="J868" s="120">
        <f t="shared" si="560"/>
        <v>6.4437076546057431E-2</v>
      </c>
    </row>
    <row r="869" spans="1:10" x14ac:dyDescent="0.2">
      <c r="A869" s="117" t="s">
        <v>10</v>
      </c>
      <c r="B869" s="118">
        <v>3685.3</v>
      </c>
      <c r="C869" s="119">
        <f>SOM!C16</f>
        <v>4429.1000000000004</v>
      </c>
      <c r="D869" s="120">
        <f t="shared" si="556"/>
        <v>0.20182888774319599</v>
      </c>
      <c r="E869" s="118">
        <v>1207.9000000000001</v>
      </c>
      <c r="F869" s="119">
        <f>SOM!D16</f>
        <v>1387</v>
      </c>
      <c r="G869" s="120">
        <f t="shared" si="557"/>
        <v>0.14827386373044119</v>
      </c>
      <c r="H869" s="118">
        <f t="shared" si="558"/>
        <v>4893.2000000000007</v>
      </c>
      <c r="I869" s="119">
        <f t="shared" si="559"/>
        <v>5816.1</v>
      </c>
      <c r="J869" s="120">
        <f t="shared" si="560"/>
        <v>0.18860868143546136</v>
      </c>
    </row>
    <row r="870" spans="1:10" x14ac:dyDescent="0.2">
      <c r="A870" s="117" t="s">
        <v>11</v>
      </c>
      <c r="B870" s="118">
        <v>203.7</v>
      </c>
      <c r="C870" s="119">
        <f>SOM!C17</f>
        <v>243.6</v>
      </c>
      <c r="D870" s="120">
        <f t="shared" si="556"/>
        <v>0.19587628865979384</v>
      </c>
      <c r="E870" s="118">
        <v>6.5</v>
      </c>
      <c r="F870" s="119">
        <f>SOM!D17</f>
        <v>0</v>
      </c>
      <c r="G870" s="120">
        <f t="shared" si="557"/>
        <v>-1</v>
      </c>
      <c r="H870" s="118">
        <f t="shared" si="558"/>
        <v>210.2</v>
      </c>
      <c r="I870" s="119">
        <f t="shared" si="559"/>
        <v>243.6</v>
      </c>
      <c r="J870" s="120">
        <f t="shared" si="560"/>
        <v>0.15889628924833496</v>
      </c>
    </row>
    <row r="871" spans="1:10" x14ac:dyDescent="0.2">
      <c r="A871" s="117" t="s">
        <v>12</v>
      </c>
      <c r="B871" s="118">
        <v>443.6</v>
      </c>
      <c r="C871" s="119">
        <f>SOM!C19</f>
        <v>487.7</v>
      </c>
      <c r="D871" s="120">
        <f t="shared" si="556"/>
        <v>9.9413886384129763E-2</v>
      </c>
      <c r="E871" s="118">
        <v>0</v>
      </c>
      <c r="F871" s="119">
        <f>SOM!D19</f>
        <v>0</v>
      </c>
      <c r="G871" s="120">
        <f t="shared" si="557"/>
        <v>0</v>
      </c>
      <c r="H871" s="118">
        <f t="shared" si="558"/>
        <v>443.6</v>
      </c>
      <c r="I871" s="119">
        <f t="shared" si="559"/>
        <v>487.7</v>
      </c>
      <c r="J871" s="120">
        <f t="shared" si="560"/>
        <v>9.9413886384129763E-2</v>
      </c>
    </row>
    <row r="872" spans="1:10" x14ac:dyDescent="0.2">
      <c r="A872" s="117" t="s">
        <v>13</v>
      </c>
      <c r="B872" s="118">
        <v>593.1</v>
      </c>
      <c r="C872" s="119">
        <f>SOM!C20</f>
        <v>654.1</v>
      </c>
      <c r="D872" s="120">
        <f t="shared" si="556"/>
        <v>0.10284943517113471</v>
      </c>
      <c r="E872" s="118">
        <v>0</v>
      </c>
      <c r="F872" s="119">
        <f>SOM!D20</f>
        <v>0</v>
      </c>
      <c r="G872" s="120">
        <f t="shared" si="557"/>
        <v>0</v>
      </c>
      <c r="H872" s="118">
        <f t="shared" si="558"/>
        <v>593.1</v>
      </c>
      <c r="I872" s="119">
        <f t="shared" si="559"/>
        <v>654.1</v>
      </c>
      <c r="J872" s="120">
        <f t="shared" si="560"/>
        <v>0.10284943517113471</v>
      </c>
    </row>
    <row r="873" spans="1:10" x14ac:dyDescent="0.2">
      <c r="A873" s="117" t="s">
        <v>14</v>
      </c>
      <c r="B873" s="118">
        <v>4827.5</v>
      </c>
      <c r="C873" s="119">
        <f>SOM!C21</f>
        <v>4858.1000000000004</v>
      </c>
      <c r="D873" s="120">
        <f t="shared" si="556"/>
        <v>6.3386846193682787E-3</v>
      </c>
      <c r="E873" s="118">
        <v>3584.2</v>
      </c>
      <c r="F873" s="119">
        <f>SOM!D21</f>
        <v>3685.4</v>
      </c>
      <c r="G873" s="120">
        <f t="shared" si="557"/>
        <v>2.8235031527258602E-2</v>
      </c>
      <c r="H873" s="118">
        <f t="shared" si="558"/>
        <v>8411.7000000000007</v>
      </c>
      <c r="I873" s="119">
        <f t="shared" si="559"/>
        <v>8543.5</v>
      </c>
      <c r="J873" s="120">
        <f t="shared" si="560"/>
        <v>1.5668651996623661E-2</v>
      </c>
    </row>
    <row r="874" spans="1:10" ht="16" thickBot="1" x14ac:dyDescent="0.25">
      <c r="A874" s="121" t="s">
        <v>15</v>
      </c>
      <c r="B874" s="122">
        <v>3796.7</v>
      </c>
      <c r="C874" s="123">
        <f>SOM!C22</f>
        <v>4648.3999999999996</v>
      </c>
      <c r="D874" s="124">
        <f t="shared" si="556"/>
        <v>0.22432638870598148</v>
      </c>
      <c r="E874" s="122">
        <v>9586.5</v>
      </c>
      <c r="F874" s="123">
        <f>SOM!D22</f>
        <v>10677.7</v>
      </c>
      <c r="G874" s="124">
        <f t="shared" si="557"/>
        <v>0.11382673551348257</v>
      </c>
      <c r="H874" s="122">
        <f t="shared" si="558"/>
        <v>13383.2</v>
      </c>
      <c r="I874" s="123">
        <f t="shared" si="559"/>
        <v>15326.1</v>
      </c>
      <c r="J874" s="124">
        <f t="shared" si="560"/>
        <v>0.14517454719349629</v>
      </c>
    </row>
    <row r="875" spans="1:10" s="129" customFormat="1" ht="16" thickTop="1" x14ac:dyDescent="0.2">
      <c r="A875" s="125" t="s">
        <v>16</v>
      </c>
      <c r="B875" s="126">
        <v>23334.600000000002</v>
      </c>
      <c r="C875" s="127">
        <f>SUM(C866:C874)</f>
        <v>26380.300000000003</v>
      </c>
      <c r="D875" s="128">
        <f t="shared" si="556"/>
        <v>0.13052291447035735</v>
      </c>
      <c r="E875" s="126">
        <v>37821.699999999997</v>
      </c>
      <c r="F875" s="127">
        <f>SUM(F866:F874)</f>
        <v>41893.200000000004</v>
      </c>
      <c r="G875" s="128">
        <f t="shared" si="557"/>
        <v>0.10764984122871282</v>
      </c>
      <c r="H875" s="126">
        <f t="shared" si="558"/>
        <v>61156.3</v>
      </c>
      <c r="I875" s="127">
        <f t="shared" si="559"/>
        <v>68273.5</v>
      </c>
      <c r="J875" s="128">
        <f t="shared" si="560"/>
        <v>0.11637721706512652</v>
      </c>
    </row>
    <row r="876" spans="1:10" s="134" customFormat="1" ht="16" thickBot="1" x14ac:dyDescent="0.25">
      <c r="A876" s="130" t="s">
        <v>17</v>
      </c>
      <c r="B876" s="131">
        <v>0.48604130432518566</v>
      </c>
      <c r="C876" s="132">
        <f>C875/C945</f>
        <v>0.48770851705388957</v>
      </c>
      <c r="D876" s="133">
        <f t="shared" si="556"/>
        <v>3.430187339774844E-3</v>
      </c>
      <c r="E876" s="131">
        <v>0.221276712755134</v>
      </c>
      <c r="F876" s="132">
        <f>F875/F945</f>
        <v>0.21951852141019793</v>
      </c>
      <c r="G876" s="133">
        <f t="shared" si="557"/>
        <v>-7.9456682225828978E-3</v>
      </c>
      <c r="H876" s="131">
        <f>H875/H945</f>
        <v>0.27933618472017185</v>
      </c>
      <c r="I876" s="132">
        <f>I875/I945</f>
        <v>0.27874516803875038</v>
      </c>
      <c r="J876" s="133">
        <f t="shared" si="560"/>
        <v>-2.1157899110476222E-3</v>
      </c>
    </row>
    <row r="877" spans="1:10" x14ac:dyDescent="0.2">
      <c r="A877" s="135" t="s">
        <v>18</v>
      </c>
      <c r="B877" s="118">
        <v>1409.9</v>
      </c>
      <c r="C877" s="119">
        <f>SOM!C24</f>
        <v>1315.7</v>
      </c>
      <c r="D877" s="120">
        <f t="shared" ref="D877:D908" si="561">IFERROR((C877-B877)/B877,0)</f>
        <v>-6.6813249166607594E-2</v>
      </c>
      <c r="E877" s="118">
        <v>369.6</v>
      </c>
      <c r="F877" s="119">
        <f>SOM!D24</f>
        <v>600.9</v>
      </c>
      <c r="G877" s="120">
        <f t="shared" ref="G877:G908" si="562">IFERROR((F877-E877)/E877,0)</f>
        <v>0.6258116883116881</v>
      </c>
      <c r="H877" s="118">
        <f t="shared" ref="H877:I881" si="563">B877+E877</f>
        <v>1779.5</v>
      </c>
      <c r="I877" s="119">
        <f t="shared" si="563"/>
        <v>1916.6</v>
      </c>
      <c r="J877" s="120">
        <f t="shared" ref="J877:J940" si="564">IFERROR((I877-H877)/H877,0)</f>
        <v>7.7044113515032264E-2</v>
      </c>
    </row>
    <row r="878" spans="1:10" x14ac:dyDescent="0.2">
      <c r="A878" s="135" t="s">
        <v>19</v>
      </c>
      <c r="B878" s="118">
        <v>793</v>
      </c>
      <c r="C878" s="119">
        <f>SOM!C25</f>
        <v>555.6</v>
      </c>
      <c r="D878" s="120">
        <f t="shared" si="561"/>
        <v>-0.29936948297604032</v>
      </c>
      <c r="E878" s="118">
        <v>6076.9</v>
      </c>
      <c r="F878" s="119">
        <f>SOM!D25</f>
        <v>5824.6</v>
      </c>
      <c r="G878" s="120">
        <f t="shared" si="562"/>
        <v>-4.151787918181956E-2</v>
      </c>
      <c r="H878" s="118">
        <f t="shared" si="563"/>
        <v>6869.9</v>
      </c>
      <c r="I878" s="119">
        <f t="shared" si="563"/>
        <v>6380.2000000000007</v>
      </c>
      <c r="J878" s="120">
        <f t="shared" si="564"/>
        <v>-7.1281969169856754E-2</v>
      </c>
    </row>
    <row r="879" spans="1:10" x14ac:dyDescent="0.2">
      <c r="A879" s="135" t="s">
        <v>20</v>
      </c>
      <c r="B879" s="118">
        <v>0</v>
      </c>
      <c r="C879" s="119">
        <f>SOM!C26</f>
        <v>0</v>
      </c>
      <c r="D879" s="120">
        <f t="shared" si="561"/>
        <v>0</v>
      </c>
      <c r="E879" s="118">
        <v>0</v>
      </c>
      <c r="F879" s="119">
        <f>SOM!D26</f>
        <v>0</v>
      </c>
      <c r="G879" s="120">
        <f t="shared" si="562"/>
        <v>0</v>
      </c>
      <c r="H879" s="118">
        <f t="shared" si="563"/>
        <v>0</v>
      </c>
      <c r="I879" s="119">
        <f t="shared" si="563"/>
        <v>0</v>
      </c>
      <c r="J879" s="120">
        <f t="shared" si="564"/>
        <v>0</v>
      </c>
    </row>
    <row r="880" spans="1:10" ht="16" thickBot="1" x14ac:dyDescent="0.25">
      <c r="A880" s="121" t="s">
        <v>21</v>
      </c>
      <c r="B880" s="122">
        <v>684.9</v>
      </c>
      <c r="C880" s="123">
        <f>SOM!C27</f>
        <v>898</v>
      </c>
      <c r="D880" s="124">
        <f t="shared" si="561"/>
        <v>0.31114031245437296</v>
      </c>
      <c r="E880" s="122">
        <v>1717.8</v>
      </c>
      <c r="F880" s="123">
        <f>SOM!D27</f>
        <v>2189.4</v>
      </c>
      <c r="G880" s="124">
        <f t="shared" si="562"/>
        <v>0.27453719874257781</v>
      </c>
      <c r="H880" s="122">
        <f t="shared" si="563"/>
        <v>2402.6999999999998</v>
      </c>
      <c r="I880" s="123">
        <f t="shared" si="563"/>
        <v>3087.4</v>
      </c>
      <c r="J880" s="124">
        <f t="shared" si="564"/>
        <v>0.28497107420818257</v>
      </c>
    </row>
    <row r="881" spans="1:10" s="129" customFormat="1" ht="16" thickTop="1" x14ac:dyDescent="0.2">
      <c r="A881" s="125" t="s">
        <v>22</v>
      </c>
      <c r="B881" s="126">
        <v>2887.8</v>
      </c>
      <c r="C881" s="127">
        <f>SUM(C877:C880)</f>
        <v>2769.3</v>
      </c>
      <c r="D881" s="128">
        <f t="shared" si="561"/>
        <v>-4.1034697693746104E-2</v>
      </c>
      <c r="E881" s="126">
        <v>8164.3</v>
      </c>
      <c r="F881" s="127">
        <f>SUM(F877:F880)</f>
        <v>8614.9</v>
      </c>
      <c r="G881" s="128">
        <f t="shared" si="562"/>
        <v>5.5191504476807499E-2</v>
      </c>
      <c r="H881" s="126">
        <f t="shared" si="563"/>
        <v>11052.1</v>
      </c>
      <c r="I881" s="127">
        <f t="shared" si="563"/>
        <v>11384.2</v>
      </c>
      <c r="J881" s="128">
        <f t="shared" si="564"/>
        <v>3.0048588051139635E-2</v>
      </c>
    </row>
    <row r="882" spans="1:10" s="134" customFormat="1" ht="16" thickBot="1" x14ac:dyDescent="0.25">
      <c r="A882" s="130" t="s">
        <v>17</v>
      </c>
      <c r="B882" s="131">
        <v>6.0150595194701055E-2</v>
      </c>
      <c r="C882" s="132">
        <f>C881/C945</f>
        <v>5.1197719369276931E-2</v>
      </c>
      <c r="D882" s="133">
        <f t="shared" si="561"/>
        <v>-0.1488410180555092</v>
      </c>
      <c r="E882" s="131">
        <v>4.7765422123985456E-2</v>
      </c>
      <c r="F882" s="132">
        <f>F881/F945</f>
        <v>4.5141696268050993E-2</v>
      </c>
      <c r="G882" s="133">
        <f t="shared" si="562"/>
        <v>-5.4929397444117969E-2</v>
      </c>
      <c r="H882" s="131">
        <f>H881/H945</f>
        <v>5.0481331394244114E-2</v>
      </c>
      <c r="I882" s="132">
        <f>I881/I945</f>
        <v>4.64790986544815E-2</v>
      </c>
      <c r="J882" s="133">
        <f t="shared" si="564"/>
        <v>-7.9281441856324505E-2</v>
      </c>
    </row>
    <row r="883" spans="1:10" x14ac:dyDescent="0.2">
      <c r="A883" s="135" t="s">
        <v>23</v>
      </c>
      <c r="B883" s="118">
        <v>0</v>
      </c>
      <c r="C883" s="119">
        <f>SOM!C29</f>
        <v>0</v>
      </c>
      <c r="D883" s="120">
        <f t="shared" si="561"/>
        <v>0</v>
      </c>
      <c r="E883" s="118">
        <v>0</v>
      </c>
      <c r="F883" s="119">
        <f>SOM!D29</f>
        <v>0</v>
      </c>
      <c r="G883" s="120">
        <f t="shared" si="562"/>
        <v>0</v>
      </c>
      <c r="H883" s="118">
        <f t="shared" ref="H883:I889" si="565">B883+E883</f>
        <v>0</v>
      </c>
      <c r="I883" s="119">
        <f t="shared" si="565"/>
        <v>0</v>
      </c>
      <c r="J883" s="120">
        <f t="shared" si="564"/>
        <v>0</v>
      </c>
    </row>
    <row r="884" spans="1:10" x14ac:dyDescent="0.2">
      <c r="A884" s="135" t="s">
        <v>24</v>
      </c>
      <c r="B884" s="118">
        <v>41</v>
      </c>
      <c r="C884" s="119">
        <f>SOM!C30</f>
        <v>40.1</v>
      </c>
      <c r="D884" s="120">
        <f t="shared" si="561"/>
        <v>-2.1951219512195086E-2</v>
      </c>
      <c r="E884" s="118">
        <v>3369.4</v>
      </c>
      <c r="F884" s="119">
        <f>SOM!D30</f>
        <v>4116.8</v>
      </c>
      <c r="G884" s="120">
        <f t="shared" si="562"/>
        <v>0.22181990858906633</v>
      </c>
      <c r="H884" s="118">
        <f t="shared" si="565"/>
        <v>3410.4</v>
      </c>
      <c r="I884" s="119">
        <f t="shared" si="565"/>
        <v>4156.9000000000005</v>
      </c>
      <c r="J884" s="120">
        <f t="shared" si="564"/>
        <v>0.21888927984987111</v>
      </c>
    </row>
    <row r="885" spans="1:10" x14ac:dyDescent="0.2">
      <c r="A885" s="135" t="s">
        <v>25</v>
      </c>
      <c r="B885" s="118">
        <v>0</v>
      </c>
      <c r="C885" s="119">
        <f>SOM!C31</f>
        <v>0</v>
      </c>
      <c r="D885" s="120">
        <f t="shared" si="561"/>
        <v>0</v>
      </c>
      <c r="E885" s="118">
        <v>0</v>
      </c>
      <c r="F885" s="119">
        <f>SOM!D31</f>
        <v>0</v>
      </c>
      <c r="G885" s="120">
        <f t="shared" si="562"/>
        <v>0</v>
      </c>
      <c r="H885" s="118">
        <f t="shared" si="565"/>
        <v>0</v>
      </c>
      <c r="I885" s="119">
        <f t="shared" si="565"/>
        <v>0</v>
      </c>
      <c r="J885" s="120">
        <f t="shared" si="564"/>
        <v>0</v>
      </c>
    </row>
    <row r="886" spans="1:10" x14ac:dyDescent="0.2">
      <c r="A886" s="135" t="s">
        <v>26</v>
      </c>
      <c r="B886" s="118">
        <v>1519.1</v>
      </c>
      <c r="C886" s="119">
        <f>SOM!C32</f>
        <v>1551.8</v>
      </c>
      <c r="D886" s="120">
        <f t="shared" si="561"/>
        <v>2.1525903495490783E-2</v>
      </c>
      <c r="E886" s="118">
        <v>17854.900000000001</v>
      </c>
      <c r="F886" s="119">
        <f>SOM!D32</f>
        <v>18482.7</v>
      </c>
      <c r="G886" s="120">
        <f t="shared" si="562"/>
        <v>3.5161216248760799E-2</v>
      </c>
      <c r="H886" s="118">
        <f t="shared" si="565"/>
        <v>19374</v>
      </c>
      <c r="I886" s="119">
        <f t="shared" si="565"/>
        <v>20034.5</v>
      </c>
      <c r="J886" s="120">
        <f t="shared" si="564"/>
        <v>3.4092082171983069E-2</v>
      </c>
    </row>
    <row r="887" spans="1:10" x14ac:dyDescent="0.2">
      <c r="A887" s="135" t="s">
        <v>27</v>
      </c>
      <c r="B887" s="118">
        <v>0</v>
      </c>
      <c r="C887" s="119">
        <f>SOM!C33</f>
        <v>0</v>
      </c>
      <c r="D887" s="120">
        <f t="shared" si="561"/>
        <v>0</v>
      </c>
      <c r="E887" s="118">
        <v>0</v>
      </c>
      <c r="F887" s="119">
        <f>SOM!D33</f>
        <v>0</v>
      </c>
      <c r="G887" s="120">
        <f t="shared" si="562"/>
        <v>0</v>
      </c>
      <c r="H887" s="118">
        <f t="shared" si="565"/>
        <v>0</v>
      </c>
      <c r="I887" s="119">
        <f t="shared" si="565"/>
        <v>0</v>
      </c>
      <c r="J887" s="120">
        <f t="shared" si="564"/>
        <v>0</v>
      </c>
    </row>
    <row r="888" spans="1:10" ht="16" thickBot="1" x14ac:dyDescent="0.25">
      <c r="A888" s="121" t="s">
        <v>28</v>
      </c>
      <c r="B888" s="122">
        <v>923.5</v>
      </c>
      <c r="C888" s="123">
        <f>SOM!C34</f>
        <v>744.1</v>
      </c>
      <c r="D888" s="124">
        <f t="shared" si="561"/>
        <v>-0.19426096372495938</v>
      </c>
      <c r="E888" s="122">
        <v>3196.1</v>
      </c>
      <c r="F888" s="123">
        <f>SOM!D34</f>
        <v>2704.6</v>
      </c>
      <c r="G888" s="124">
        <f t="shared" si="562"/>
        <v>-0.15378117080191483</v>
      </c>
      <c r="H888" s="122">
        <f t="shared" si="565"/>
        <v>4119.6000000000004</v>
      </c>
      <c r="I888" s="123">
        <f t="shared" si="565"/>
        <v>3448.7</v>
      </c>
      <c r="J888" s="124">
        <f t="shared" si="564"/>
        <v>-0.16285561705019916</v>
      </c>
    </row>
    <row r="889" spans="1:10" s="129" customFormat="1" ht="16" thickTop="1" x14ac:dyDescent="0.2">
      <c r="A889" s="125" t="s">
        <v>29</v>
      </c>
      <c r="B889" s="126">
        <v>2483.6</v>
      </c>
      <c r="C889" s="127">
        <f>SUM(C883:C888)</f>
        <v>2336</v>
      </c>
      <c r="D889" s="128">
        <f t="shared" si="561"/>
        <v>-5.9429859880818135E-2</v>
      </c>
      <c r="E889" s="126">
        <v>24420.400000000001</v>
      </c>
      <c r="F889" s="127">
        <f>SUM(F883:F888)</f>
        <v>25304.1</v>
      </c>
      <c r="G889" s="128">
        <f t="shared" si="562"/>
        <v>3.6186958444579004E-2</v>
      </c>
      <c r="H889" s="126">
        <f t="shared" si="565"/>
        <v>26904</v>
      </c>
      <c r="I889" s="127">
        <f t="shared" si="565"/>
        <v>27640.1</v>
      </c>
      <c r="J889" s="128">
        <f t="shared" si="564"/>
        <v>2.7360243829913714E-2</v>
      </c>
    </row>
    <row r="890" spans="1:10" s="134" customFormat="1" ht="16" thickBot="1" x14ac:dyDescent="0.25">
      <c r="A890" s="130" t="s">
        <v>17</v>
      </c>
      <c r="B890" s="131">
        <v>5.1731428154844349E-2</v>
      </c>
      <c r="C890" s="132">
        <f>C889/C945</f>
        <v>4.3187040929704587E-2</v>
      </c>
      <c r="D890" s="133">
        <f t="shared" si="561"/>
        <v>-0.16516820683094999</v>
      </c>
      <c r="E890" s="131">
        <v>0.14287210347936435</v>
      </c>
      <c r="F890" s="132">
        <f>F889/F945</f>
        <v>0.13259236863299506</v>
      </c>
      <c r="G890" s="133">
        <f t="shared" si="562"/>
        <v>-7.1950608943431985E-2</v>
      </c>
      <c r="H890" s="131">
        <f>H889/H945</f>
        <v>0.12288612479354545</v>
      </c>
      <c r="I890" s="132">
        <f>I889/I945</f>
        <v>0.11284824008008766</v>
      </c>
      <c r="J890" s="133">
        <f t="shared" si="564"/>
        <v>-8.1684443466029336E-2</v>
      </c>
    </row>
    <row r="891" spans="1:10" x14ac:dyDescent="0.2">
      <c r="A891" s="135" t="s">
        <v>30</v>
      </c>
      <c r="B891" s="118">
        <v>239.1</v>
      </c>
      <c r="C891" s="119">
        <f>SOM!C36</f>
        <v>331.3</v>
      </c>
      <c r="D891" s="120">
        <f t="shared" si="561"/>
        <v>0.38561271434546224</v>
      </c>
      <c r="E891" s="118">
        <v>68.599999999999994</v>
      </c>
      <c r="F891" s="119">
        <f>SOM!D36</f>
        <v>0</v>
      </c>
      <c r="G891" s="120">
        <f t="shared" si="562"/>
        <v>-1</v>
      </c>
      <c r="H891" s="118">
        <f t="shared" ref="H891:I896" si="566">B891+E891</f>
        <v>307.7</v>
      </c>
      <c r="I891" s="119">
        <f t="shared" si="566"/>
        <v>331.3</v>
      </c>
      <c r="J891" s="120">
        <f t="shared" si="564"/>
        <v>7.6698082547936378E-2</v>
      </c>
    </row>
    <row r="892" spans="1:10" x14ac:dyDescent="0.2">
      <c r="A892" s="135" t="s">
        <v>31</v>
      </c>
      <c r="B892" s="118">
        <v>1690.5</v>
      </c>
      <c r="C892" s="119">
        <f>SOM!C37</f>
        <v>1895</v>
      </c>
      <c r="D892" s="120">
        <f t="shared" si="561"/>
        <v>0.1209701271813073</v>
      </c>
      <c r="E892" s="118">
        <v>6.5</v>
      </c>
      <c r="F892" s="119">
        <f>SOM!D37</f>
        <v>3.7</v>
      </c>
      <c r="G892" s="120">
        <f t="shared" si="562"/>
        <v>-0.43076923076923074</v>
      </c>
      <c r="H892" s="118">
        <f t="shared" si="566"/>
        <v>1697</v>
      </c>
      <c r="I892" s="119">
        <f t="shared" si="566"/>
        <v>1898.7</v>
      </c>
      <c r="J892" s="120">
        <f t="shared" si="564"/>
        <v>0.11885680612846201</v>
      </c>
    </row>
    <row r="893" spans="1:10" x14ac:dyDescent="0.2">
      <c r="A893" s="135" t="s">
        <v>32</v>
      </c>
      <c r="B893" s="118">
        <v>0</v>
      </c>
      <c r="C893" s="119">
        <f>SOM!C39</f>
        <v>0</v>
      </c>
      <c r="D893" s="120">
        <f t="shared" si="561"/>
        <v>0</v>
      </c>
      <c r="E893" s="118">
        <v>0</v>
      </c>
      <c r="F893" s="119">
        <f>SOM!D39</f>
        <v>0</v>
      </c>
      <c r="G893" s="120">
        <f t="shared" si="562"/>
        <v>0</v>
      </c>
      <c r="H893" s="118">
        <f t="shared" si="566"/>
        <v>0</v>
      </c>
      <c r="I893" s="119">
        <f t="shared" si="566"/>
        <v>0</v>
      </c>
      <c r="J893" s="120">
        <f t="shared" si="564"/>
        <v>0</v>
      </c>
    </row>
    <row r="894" spans="1:10" x14ac:dyDescent="0.2">
      <c r="A894" s="135" t="s">
        <v>33</v>
      </c>
      <c r="B894" s="118">
        <v>1630.8</v>
      </c>
      <c r="C894" s="119">
        <f>SOM!C40</f>
        <v>2104.1</v>
      </c>
      <c r="D894" s="120">
        <f t="shared" si="561"/>
        <v>0.29022565611969581</v>
      </c>
      <c r="E894" s="118">
        <v>79290.7</v>
      </c>
      <c r="F894" s="119">
        <f>SOM!D40</f>
        <v>92859.599999999991</v>
      </c>
      <c r="G894" s="120">
        <f t="shared" si="562"/>
        <v>0.17112851822470976</v>
      </c>
      <c r="H894" s="118">
        <f t="shared" si="566"/>
        <v>80921.5</v>
      </c>
      <c r="I894" s="119">
        <f t="shared" si="566"/>
        <v>94963.7</v>
      </c>
      <c r="J894" s="120">
        <f t="shared" si="564"/>
        <v>0.17352866667078584</v>
      </c>
    </row>
    <row r="895" spans="1:10" ht="16" thickBot="1" x14ac:dyDescent="0.25">
      <c r="A895" s="121" t="s">
        <v>34</v>
      </c>
      <c r="B895" s="122">
        <v>2303.1</v>
      </c>
      <c r="C895" s="123">
        <f>SOM!C41</f>
        <v>2567.8000000000002</v>
      </c>
      <c r="D895" s="124">
        <f t="shared" si="561"/>
        <v>0.11493204810907051</v>
      </c>
      <c r="E895" s="122">
        <v>3061.9</v>
      </c>
      <c r="F895" s="123">
        <f>SOM!D41</f>
        <v>2734.5</v>
      </c>
      <c r="G895" s="124">
        <f t="shared" si="562"/>
        <v>-0.10692707142623864</v>
      </c>
      <c r="H895" s="122">
        <f t="shared" si="566"/>
        <v>5365</v>
      </c>
      <c r="I895" s="123">
        <f t="shared" si="566"/>
        <v>5302.3</v>
      </c>
      <c r="J895" s="124">
        <f t="shared" si="564"/>
        <v>-1.1686859273066137E-2</v>
      </c>
    </row>
    <row r="896" spans="1:10" s="129" customFormat="1" ht="16" thickTop="1" x14ac:dyDescent="0.2">
      <c r="A896" s="125" t="s">
        <v>35</v>
      </c>
      <c r="B896" s="126">
        <v>5863.5</v>
      </c>
      <c r="C896" s="127">
        <f>SUM(C891:C895)</f>
        <v>6898.2</v>
      </c>
      <c r="D896" s="128">
        <f t="shared" si="561"/>
        <v>0.17646456894346377</v>
      </c>
      <c r="E896" s="126">
        <v>82427.7</v>
      </c>
      <c r="F896" s="127">
        <f>SUM(F891:F895)</f>
        <v>95597.799999999988</v>
      </c>
      <c r="G896" s="128">
        <f t="shared" si="562"/>
        <v>0.15977759903527566</v>
      </c>
      <c r="H896" s="126">
        <f t="shared" si="566"/>
        <v>88291.199999999997</v>
      </c>
      <c r="I896" s="127">
        <f t="shared" si="566"/>
        <v>102495.99999999999</v>
      </c>
      <c r="J896" s="128">
        <f t="shared" si="564"/>
        <v>0.16088579609292872</v>
      </c>
    </row>
    <row r="897" spans="1:10" s="134" customFormat="1" ht="16" thickBot="1" x14ac:dyDescent="0.25">
      <c r="A897" s="130" t="s">
        <v>17</v>
      </c>
      <c r="B897" s="131">
        <v>0.12213207802622397</v>
      </c>
      <c r="C897" s="132">
        <f>C896/C945</f>
        <v>0.12753118396459254</v>
      </c>
      <c r="D897" s="133">
        <f t="shared" si="561"/>
        <v>4.4207107793656622E-2</v>
      </c>
      <c r="E897" s="131">
        <v>0.4822451263683642</v>
      </c>
      <c r="F897" s="132">
        <f>F896/F945</f>
        <v>0.50092825819149212</v>
      </c>
      <c r="G897" s="133">
        <f t="shared" si="562"/>
        <v>3.8741981622136205E-2</v>
      </c>
      <c r="H897" s="131">
        <f>H896/H945</f>
        <v>0.40327696332782781</v>
      </c>
      <c r="I897" s="132">
        <f>I896/I945</f>
        <v>0.41846784979969909</v>
      </c>
      <c r="J897" s="133">
        <f t="shared" si="564"/>
        <v>3.7668619468160539E-2</v>
      </c>
    </row>
    <row r="898" spans="1:10" x14ac:dyDescent="0.2">
      <c r="A898" s="143" t="s">
        <v>36</v>
      </c>
      <c r="B898" s="144">
        <v>0</v>
      </c>
      <c r="C898" s="145">
        <f>SOM!C43</f>
        <v>0</v>
      </c>
      <c r="D898" s="116">
        <f t="shared" si="561"/>
        <v>0</v>
      </c>
      <c r="E898" s="144">
        <v>0</v>
      </c>
      <c r="F898" s="145">
        <f>SOM!D43</f>
        <v>0</v>
      </c>
      <c r="G898" s="116">
        <f t="shared" si="562"/>
        <v>0</v>
      </c>
      <c r="H898" s="144">
        <f t="shared" ref="H898:I905" si="567">B898+E898</f>
        <v>0</v>
      </c>
      <c r="I898" s="145">
        <f t="shared" si="567"/>
        <v>0</v>
      </c>
      <c r="J898" s="116">
        <f t="shared" si="564"/>
        <v>0</v>
      </c>
    </row>
    <row r="899" spans="1:10" x14ac:dyDescent="0.2">
      <c r="A899" s="135" t="s">
        <v>37</v>
      </c>
      <c r="B899" s="118">
        <v>0</v>
      </c>
      <c r="C899" s="119">
        <f>SOM!C44</f>
        <v>0</v>
      </c>
      <c r="D899" s="120">
        <f t="shared" si="561"/>
        <v>0</v>
      </c>
      <c r="E899" s="118">
        <v>83.1</v>
      </c>
      <c r="F899" s="119">
        <f>SOM!D44</f>
        <v>105.6</v>
      </c>
      <c r="G899" s="120">
        <f t="shared" si="562"/>
        <v>0.27075812274368233</v>
      </c>
      <c r="H899" s="118">
        <f t="shared" si="567"/>
        <v>83.1</v>
      </c>
      <c r="I899" s="119">
        <f t="shared" si="567"/>
        <v>105.6</v>
      </c>
      <c r="J899" s="120">
        <f t="shared" si="564"/>
        <v>0.27075812274368233</v>
      </c>
    </row>
    <row r="900" spans="1:10" x14ac:dyDescent="0.2">
      <c r="A900" s="135" t="s">
        <v>38</v>
      </c>
      <c r="B900" s="118">
        <v>171.2</v>
      </c>
      <c r="C900" s="119">
        <f>SOM!C45</f>
        <v>204.5</v>
      </c>
      <c r="D900" s="120">
        <f t="shared" si="561"/>
        <v>0.19450934579439261</v>
      </c>
      <c r="E900" s="118">
        <v>0</v>
      </c>
      <c r="F900" s="119">
        <f>SOM!D45</f>
        <v>0</v>
      </c>
      <c r="G900" s="120">
        <f t="shared" si="562"/>
        <v>0</v>
      </c>
      <c r="H900" s="118">
        <f t="shared" si="567"/>
        <v>171.2</v>
      </c>
      <c r="I900" s="119">
        <f t="shared" si="567"/>
        <v>204.5</v>
      </c>
      <c r="J900" s="120">
        <f t="shared" si="564"/>
        <v>0.19450934579439261</v>
      </c>
    </row>
    <row r="901" spans="1:10" x14ac:dyDescent="0.2">
      <c r="A901" s="135" t="s">
        <v>39</v>
      </c>
      <c r="B901" s="118">
        <v>137.5</v>
      </c>
      <c r="C901" s="119">
        <f>SOM!C46</f>
        <v>154</v>
      </c>
      <c r="D901" s="120">
        <f t="shared" si="561"/>
        <v>0.12</v>
      </c>
      <c r="E901" s="118">
        <v>0</v>
      </c>
      <c r="F901" s="119">
        <f>SOM!D46</f>
        <v>0</v>
      </c>
      <c r="G901" s="120">
        <f t="shared" si="562"/>
        <v>0</v>
      </c>
      <c r="H901" s="118">
        <f t="shared" si="567"/>
        <v>137.5</v>
      </c>
      <c r="I901" s="119">
        <f t="shared" si="567"/>
        <v>154</v>
      </c>
      <c r="J901" s="120">
        <f t="shared" si="564"/>
        <v>0.12</v>
      </c>
    </row>
    <row r="902" spans="1:10" x14ac:dyDescent="0.2">
      <c r="A902" s="135" t="s">
        <v>40</v>
      </c>
      <c r="B902" s="118">
        <v>555.70000000000005</v>
      </c>
      <c r="C902" s="119">
        <f>SOM!C47</f>
        <v>695.5</v>
      </c>
      <c r="D902" s="120">
        <f t="shared" si="561"/>
        <v>0.25157459060644222</v>
      </c>
      <c r="E902" s="118">
        <v>414</v>
      </c>
      <c r="F902" s="119">
        <f>SOM!D47</f>
        <v>446.2</v>
      </c>
      <c r="G902" s="120">
        <f t="shared" si="562"/>
        <v>7.7777777777777751E-2</v>
      </c>
      <c r="H902" s="118">
        <f t="shared" si="567"/>
        <v>969.7</v>
      </c>
      <c r="I902" s="119">
        <f t="shared" si="567"/>
        <v>1141.7</v>
      </c>
      <c r="J902" s="120">
        <f t="shared" si="564"/>
        <v>0.17737444570485716</v>
      </c>
    </row>
    <row r="903" spans="1:10" x14ac:dyDescent="0.2">
      <c r="A903" s="135" t="s">
        <v>41</v>
      </c>
      <c r="B903" s="118">
        <v>0</v>
      </c>
      <c r="C903" s="119">
        <f>SOM!C48</f>
        <v>0</v>
      </c>
      <c r="D903" s="120">
        <f t="shared" si="561"/>
        <v>0</v>
      </c>
      <c r="E903" s="118">
        <v>0</v>
      </c>
      <c r="F903" s="119">
        <f>SOM!D48</f>
        <v>0</v>
      </c>
      <c r="G903" s="120">
        <f t="shared" si="562"/>
        <v>0</v>
      </c>
      <c r="H903" s="118">
        <f t="shared" si="567"/>
        <v>0</v>
      </c>
      <c r="I903" s="119">
        <f t="shared" si="567"/>
        <v>0</v>
      </c>
      <c r="J903" s="120">
        <f t="shared" si="564"/>
        <v>0</v>
      </c>
    </row>
    <row r="904" spans="1:10" ht="16" thickBot="1" x14ac:dyDescent="0.25">
      <c r="A904" s="121" t="s">
        <v>42</v>
      </c>
      <c r="B904" s="122">
        <v>604.9</v>
      </c>
      <c r="C904" s="123">
        <f>SOM!C49</f>
        <v>683</v>
      </c>
      <c r="D904" s="124">
        <f t="shared" si="561"/>
        <v>0.1291122499586709</v>
      </c>
      <c r="E904" s="122">
        <v>43</v>
      </c>
      <c r="F904" s="123">
        <f>SOM!D49</f>
        <v>53.5</v>
      </c>
      <c r="G904" s="124">
        <f t="shared" si="562"/>
        <v>0.2441860465116279</v>
      </c>
      <c r="H904" s="122">
        <f t="shared" si="567"/>
        <v>647.9</v>
      </c>
      <c r="I904" s="123">
        <f t="shared" si="567"/>
        <v>736.5</v>
      </c>
      <c r="J904" s="124">
        <f t="shared" si="564"/>
        <v>0.13674949837937958</v>
      </c>
    </row>
    <row r="905" spans="1:10" s="129" customFormat="1" ht="16" thickTop="1" x14ac:dyDescent="0.2">
      <c r="A905" s="125" t="s">
        <v>43</v>
      </c>
      <c r="B905" s="126">
        <v>1469.3000000000002</v>
      </c>
      <c r="C905" s="127">
        <f>SUM(C898:C904)</f>
        <v>1737</v>
      </c>
      <c r="D905" s="128">
        <f t="shared" si="561"/>
        <v>0.18219560334853316</v>
      </c>
      <c r="E905" s="126">
        <v>540.1</v>
      </c>
      <c r="F905" s="127">
        <f>SUM(F898:F904)</f>
        <v>605.29999999999995</v>
      </c>
      <c r="G905" s="128">
        <f t="shared" si="562"/>
        <v>0.12071838548416947</v>
      </c>
      <c r="H905" s="126">
        <f t="shared" si="567"/>
        <v>2009.4</v>
      </c>
      <c r="I905" s="127">
        <f t="shared" si="567"/>
        <v>2342.3000000000002</v>
      </c>
      <c r="J905" s="128">
        <f t="shared" si="564"/>
        <v>0.16567134468000402</v>
      </c>
    </row>
    <row r="906" spans="1:10" s="134" customFormat="1" ht="16" thickBot="1" x14ac:dyDescent="0.25">
      <c r="A906" s="130" t="s">
        <v>17</v>
      </c>
      <c r="B906" s="131">
        <v>3.0604359553838306E-2</v>
      </c>
      <c r="C906" s="132">
        <f>C905/C945</f>
        <v>3.2112966650212696E-2</v>
      </c>
      <c r="D906" s="133">
        <f t="shared" si="561"/>
        <v>4.9293862651185093E-2</v>
      </c>
      <c r="E906" s="131">
        <v>3.1598672867440619E-3</v>
      </c>
      <c r="F906" s="132">
        <f>F905/F945</f>
        <v>3.1717453192783743E-3</v>
      </c>
      <c r="G906" s="133">
        <f t="shared" si="562"/>
        <v>3.7590289263545423E-3</v>
      </c>
      <c r="H906" s="131">
        <f>H905/H945</f>
        <v>9.1780917023546772E-3</v>
      </c>
      <c r="I906" s="132">
        <f>I905/I945</f>
        <v>9.5630780185161895E-3</v>
      </c>
      <c r="J906" s="133">
        <f t="shared" si="564"/>
        <v>4.1946226802543542E-2</v>
      </c>
    </row>
    <row r="907" spans="1:10" x14ac:dyDescent="0.2">
      <c r="A907" s="135" t="s">
        <v>44</v>
      </c>
      <c r="B907" s="118">
        <v>345.3</v>
      </c>
      <c r="C907" s="119">
        <f>SOM!C51</f>
        <v>349.9</v>
      </c>
      <c r="D907" s="120">
        <f t="shared" si="561"/>
        <v>1.3321749203590982E-2</v>
      </c>
      <c r="E907" s="118">
        <v>95.5</v>
      </c>
      <c r="F907" s="119">
        <f>SOM!D51</f>
        <v>112.7</v>
      </c>
      <c r="G907" s="120">
        <f t="shared" si="562"/>
        <v>0.18010471204188486</v>
      </c>
      <c r="H907" s="118">
        <f t="shared" ref="H907:I912" si="568">B907+E907</f>
        <v>440.8</v>
      </c>
      <c r="I907" s="119">
        <f t="shared" si="568"/>
        <v>462.59999999999997</v>
      </c>
      <c r="J907" s="120">
        <f t="shared" si="564"/>
        <v>4.9455535390199534E-2</v>
      </c>
    </row>
    <row r="908" spans="1:10" x14ac:dyDescent="0.2">
      <c r="A908" s="135" t="s">
        <v>45</v>
      </c>
      <c r="B908" s="118">
        <v>1459.5</v>
      </c>
      <c r="C908" s="119">
        <f>SOM!C52</f>
        <v>1807.1</v>
      </c>
      <c r="D908" s="120">
        <f t="shared" si="561"/>
        <v>0.23816375471051723</v>
      </c>
      <c r="E908" s="118">
        <v>93.8</v>
      </c>
      <c r="F908" s="119">
        <f>SOM!D52</f>
        <v>35.9</v>
      </c>
      <c r="G908" s="120">
        <f t="shared" si="562"/>
        <v>-0.61727078891257992</v>
      </c>
      <c r="H908" s="118">
        <f t="shared" si="568"/>
        <v>1553.3</v>
      </c>
      <c r="I908" s="119">
        <f t="shared" si="568"/>
        <v>1843</v>
      </c>
      <c r="J908" s="120">
        <f t="shared" si="564"/>
        <v>0.18650614820060521</v>
      </c>
    </row>
    <row r="909" spans="1:10" x14ac:dyDescent="0.2">
      <c r="A909" s="135" t="s">
        <v>46</v>
      </c>
      <c r="B909" s="118">
        <v>2348.5</v>
      </c>
      <c r="C909" s="119">
        <f>SOM!C53</f>
        <v>2768.8</v>
      </c>
      <c r="D909" s="120">
        <f t="shared" ref="D909:D940" si="569">IFERROR((C909-B909)/B909,0)</f>
        <v>0.17896529699808397</v>
      </c>
      <c r="E909" s="118">
        <v>25.2</v>
      </c>
      <c r="F909" s="119">
        <f>SOM!D53</f>
        <v>44.3</v>
      </c>
      <c r="G909" s="120">
        <f t="shared" ref="G909:G940" si="570">IFERROR((F909-E909)/E909,0)</f>
        <v>0.75793650793650791</v>
      </c>
      <c r="H909" s="118">
        <f t="shared" si="568"/>
        <v>2373.6999999999998</v>
      </c>
      <c r="I909" s="119">
        <f t="shared" si="568"/>
        <v>2813.1000000000004</v>
      </c>
      <c r="J909" s="120">
        <f t="shared" si="564"/>
        <v>0.185111850697224</v>
      </c>
    </row>
    <row r="910" spans="1:10" x14ac:dyDescent="0.2">
      <c r="A910" s="135" t="s">
        <v>47</v>
      </c>
      <c r="B910" s="118">
        <v>0</v>
      </c>
      <c r="C910" s="119">
        <f>SOM!C54</f>
        <v>0</v>
      </c>
      <c r="D910" s="120">
        <f t="shared" si="569"/>
        <v>0</v>
      </c>
      <c r="E910" s="118">
        <v>0</v>
      </c>
      <c r="F910" s="119">
        <f>SOM!D54</f>
        <v>0</v>
      </c>
      <c r="G910" s="120">
        <f t="shared" si="570"/>
        <v>0</v>
      </c>
      <c r="H910" s="118">
        <f t="shared" si="568"/>
        <v>0</v>
      </c>
      <c r="I910" s="119">
        <f t="shared" si="568"/>
        <v>0</v>
      </c>
      <c r="J910" s="120">
        <f t="shared" si="564"/>
        <v>0</v>
      </c>
    </row>
    <row r="911" spans="1:10" ht="16" thickBot="1" x14ac:dyDescent="0.25">
      <c r="A911" s="121" t="s">
        <v>48</v>
      </c>
      <c r="B911" s="122">
        <v>944.9</v>
      </c>
      <c r="C911" s="123">
        <f>SOM!C55</f>
        <v>1142.8</v>
      </c>
      <c r="D911" s="124">
        <f t="shared" si="569"/>
        <v>0.20944015239707903</v>
      </c>
      <c r="E911" s="122">
        <v>178.8</v>
      </c>
      <c r="F911" s="123">
        <f>SOM!D55</f>
        <v>185.1</v>
      </c>
      <c r="G911" s="124">
        <f t="shared" si="570"/>
        <v>3.5234899328858961E-2</v>
      </c>
      <c r="H911" s="122">
        <f t="shared" si="568"/>
        <v>1123.7</v>
      </c>
      <c r="I911" s="123">
        <f t="shared" si="568"/>
        <v>1327.8999999999999</v>
      </c>
      <c r="J911" s="124">
        <f t="shared" si="564"/>
        <v>0.18172109993770563</v>
      </c>
    </row>
    <row r="912" spans="1:10" s="129" customFormat="1" ht="16" thickTop="1" x14ac:dyDescent="0.2">
      <c r="A912" s="125" t="s">
        <v>49</v>
      </c>
      <c r="B912" s="126">
        <v>5098.2</v>
      </c>
      <c r="C912" s="127">
        <f>SUM(C907:C911)</f>
        <v>6068.6</v>
      </c>
      <c r="D912" s="128">
        <f t="shared" si="569"/>
        <v>0.19034168922364766</v>
      </c>
      <c r="E912" s="126">
        <v>393.3</v>
      </c>
      <c r="F912" s="127">
        <f>SUM(F907:F911)</f>
        <v>378</v>
      </c>
      <c r="G912" s="128">
        <f t="shared" si="570"/>
        <v>-3.8901601830663643E-2</v>
      </c>
      <c r="H912" s="126">
        <f t="shared" si="568"/>
        <v>5491.5</v>
      </c>
      <c r="I912" s="127">
        <f t="shared" si="568"/>
        <v>6446.6</v>
      </c>
      <c r="J912" s="128">
        <f t="shared" si="564"/>
        <v>0.17392333606482752</v>
      </c>
    </row>
    <row r="913" spans="1:10" s="134" customFormat="1" ht="16" thickBot="1" x14ac:dyDescent="0.25">
      <c r="A913" s="130" t="s">
        <v>17</v>
      </c>
      <c r="B913" s="131">
        <v>0.10619148293566898</v>
      </c>
      <c r="C913" s="132">
        <f>C912/C945</f>
        <v>0.11219386840154334</v>
      </c>
      <c r="D913" s="133">
        <f t="shared" si="569"/>
        <v>5.65241703000854E-2</v>
      </c>
      <c r="E913" s="131">
        <v>2.3010105607784476E-3</v>
      </c>
      <c r="F913" s="132">
        <f>F912/F945</f>
        <v>1.980703338323518E-3</v>
      </c>
      <c r="G913" s="133">
        <f t="shared" si="570"/>
        <v>-0.13920284761603507</v>
      </c>
      <c r="H913" s="131">
        <f>H912/H945</f>
        <v>2.5082855869155325E-2</v>
      </c>
      <c r="I913" s="132">
        <f>I912/I945</f>
        <v>2.6320001175838478E-2</v>
      </c>
      <c r="J913" s="133">
        <f t="shared" si="564"/>
        <v>4.9322346432029887E-2</v>
      </c>
    </row>
    <row r="914" spans="1:10" x14ac:dyDescent="0.2">
      <c r="A914" s="135" t="s">
        <v>50</v>
      </c>
      <c r="B914" s="118">
        <v>423.1</v>
      </c>
      <c r="C914" s="119">
        <f>SOM!C57</f>
        <v>476.1</v>
      </c>
      <c r="D914" s="120">
        <f t="shared" si="569"/>
        <v>0.12526589458756796</v>
      </c>
      <c r="E914" s="118">
        <v>3.1</v>
      </c>
      <c r="F914" s="119">
        <f>SOM!D57</f>
        <v>0</v>
      </c>
      <c r="G914" s="120">
        <f t="shared" si="570"/>
        <v>-1</v>
      </c>
      <c r="H914" s="118">
        <f t="shared" ref="H914:H927" si="571">B914+E914</f>
        <v>426.20000000000005</v>
      </c>
      <c r="I914" s="119">
        <f t="shared" ref="I914:I927" si="572">C914+F914</f>
        <v>476.1</v>
      </c>
      <c r="J914" s="120">
        <f t="shared" si="564"/>
        <v>0.11708118254340678</v>
      </c>
    </row>
    <row r="915" spans="1:10" x14ac:dyDescent="0.2">
      <c r="A915" s="135" t="s">
        <v>51</v>
      </c>
      <c r="B915" s="118">
        <v>210.1</v>
      </c>
      <c r="C915" s="119">
        <f>SOM!C58</f>
        <v>297.10000000000002</v>
      </c>
      <c r="D915" s="120">
        <f t="shared" si="569"/>
        <v>0.41408852927177547</v>
      </c>
      <c r="E915" s="118">
        <v>266.7</v>
      </c>
      <c r="F915" s="119">
        <f>SOM!D58</f>
        <v>258.60000000000002</v>
      </c>
      <c r="G915" s="120">
        <f t="shared" si="570"/>
        <v>-3.037120359954993E-2</v>
      </c>
      <c r="H915" s="118">
        <f t="shared" si="571"/>
        <v>476.79999999999995</v>
      </c>
      <c r="I915" s="119">
        <f t="shared" si="572"/>
        <v>555.70000000000005</v>
      </c>
      <c r="J915" s="120">
        <f t="shared" si="564"/>
        <v>0.16547818791946328</v>
      </c>
    </row>
    <row r="916" spans="1:10" x14ac:dyDescent="0.2">
      <c r="A916" s="135" t="s">
        <v>52</v>
      </c>
      <c r="B916" s="118">
        <v>1960.3</v>
      </c>
      <c r="C916" s="119">
        <f>SOM!C59</f>
        <v>2059</v>
      </c>
      <c r="D916" s="120">
        <f t="shared" si="569"/>
        <v>5.0349436310768783E-2</v>
      </c>
      <c r="E916" s="118">
        <v>762.5</v>
      </c>
      <c r="F916" s="119">
        <f>SOM!D59</f>
        <v>872.6</v>
      </c>
      <c r="G916" s="120">
        <f t="shared" si="570"/>
        <v>0.14439344262295084</v>
      </c>
      <c r="H916" s="118">
        <f t="shared" si="571"/>
        <v>2722.8</v>
      </c>
      <c r="I916" s="119">
        <f t="shared" si="572"/>
        <v>2931.6</v>
      </c>
      <c r="J916" s="120">
        <f t="shared" si="564"/>
        <v>7.6685764654032512E-2</v>
      </c>
    </row>
    <row r="917" spans="1:10" x14ac:dyDescent="0.2">
      <c r="A917" s="135" t="s">
        <v>53</v>
      </c>
      <c r="B917" s="118">
        <v>162.69999999999999</v>
      </c>
      <c r="C917" s="119">
        <f>SOM!C60</f>
        <v>281.7</v>
      </c>
      <c r="D917" s="120">
        <f t="shared" si="569"/>
        <v>0.73140749846342967</v>
      </c>
      <c r="E917" s="118">
        <v>111.8</v>
      </c>
      <c r="F917" s="119">
        <f>SOM!D60</f>
        <v>56.6</v>
      </c>
      <c r="G917" s="120">
        <f t="shared" si="570"/>
        <v>-0.49373881932021463</v>
      </c>
      <c r="H917" s="118">
        <f t="shared" si="571"/>
        <v>274.5</v>
      </c>
      <c r="I917" s="119">
        <f t="shared" si="572"/>
        <v>338.3</v>
      </c>
      <c r="J917" s="120">
        <f t="shared" si="564"/>
        <v>0.23242258652094722</v>
      </c>
    </row>
    <row r="918" spans="1:10" x14ac:dyDescent="0.2">
      <c r="A918" s="135" t="s">
        <v>54</v>
      </c>
      <c r="B918" s="118">
        <v>1694.8</v>
      </c>
      <c r="C918" s="119">
        <f>SOM!C62</f>
        <v>2119.9</v>
      </c>
      <c r="D918" s="120">
        <f t="shared" si="569"/>
        <v>0.25082605617181974</v>
      </c>
      <c r="E918" s="118">
        <v>321.3</v>
      </c>
      <c r="F918" s="119">
        <f>SOM!D62</f>
        <v>414.7</v>
      </c>
      <c r="G918" s="120">
        <f t="shared" si="570"/>
        <v>0.29069405539993765</v>
      </c>
      <c r="H918" s="118">
        <f t="shared" si="571"/>
        <v>2016.1</v>
      </c>
      <c r="I918" s="119">
        <f t="shared" si="572"/>
        <v>2534.6</v>
      </c>
      <c r="J918" s="120">
        <f t="shared" si="564"/>
        <v>0.25717970338772878</v>
      </c>
    </row>
    <row r="919" spans="1:10" x14ac:dyDescent="0.2">
      <c r="A919" s="135" t="s">
        <v>55</v>
      </c>
      <c r="B919" s="118">
        <v>20.2</v>
      </c>
      <c r="C919" s="119">
        <f>SOM!C63</f>
        <v>28.6</v>
      </c>
      <c r="D919" s="120">
        <f t="shared" si="569"/>
        <v>0.41584158415841599</v>
      </c>
      <c r="E919" s="118">
        <v>160.4</v>
      </c>
      <c r="F919" s="119">
        <f>SOM!D63</f>
        <v>195.2</v>
      </c>
      <c r="G919" s="120">
        <f t="shared" si="570"/>
        <v>0.2169576059850373</v>
      </c>
      <c r="H919" s="118">
        <f t="shared" si="571"/>
        <v>180.6</v>
      </c>
      <c r="I919" s="119">
        <f t="shared" si="572"/>
        <v>223.79999999999998</v>
      </c>
      <c r="J919" s="120">
        <f t="shared" si="564"/>
        <v>0.23920265780730893</v>
      </c>
    </row>
    <row r="920" spans="1:10" x14ac:dyDescent="0.2">
      <c r="A920" s="135" t="s">
        <v>56</v>
      </c>
      <c r="B920" s="118">
        <v>0</v>
      </c>
      <c r="C920" s="119">
        <f>SOM!C64</f>
        <v>0</v>
      </c>
      <c r="D920" s="120">
        <f t="shared" si="569"/>
        <v>0</v>
      </c>
      <c r="E920" s="118">
        <v>0</v>
      </c>
      <c r="F920" s="119">
        <f>SOM!D64</f>
        <v>0</v>
      </c>
      <c r="G920" s="120">
        <f t="shared" si="570"/>
        <v>0</v>
      </c>
      <c r="H920" s="118">
        <f t="shared" si="571"/>
        <v>0</v>
      </c>
      <c r="I920" s="119">
        <f t="shared" si="572"/>
        <v>0</v>
      </c>
      <c r="J920" s="120">
        <f t="shared" si="564"/>
        <v>0</v>
      </c>
    </row>
    <row r="921" spans="1:10" x14ac:dyDescent="0.2">
      <c r="A921" s="135" t="s">
        <v>57</v>
      </c>
      <c r="B921" s="118">
        <v>85</v>
      </c>
      <c r="C921" s="119">
        <f>SOM!C65</f>
        <v>88.9</v>
      </c>
      <c r="D921" s="120">
        <f t="shared" si="569"/>
        <v>4.5882352941176541E-2</v>
      </c>
      <c r="E921" s="118">
        <v>54.2</v>
      </c>
      <c r="F921" s="119">
        <f>SOM!D65</f>
        <v>21.9</v>
      </c>
      <c r="G921" s="120">
        <f t="shared" si="570"/>
        <v>-0.59594095940959413</v>
      </c>
      <c r="H921" s="118">
        <f t="shared" si="571"/>
        <v>139.19999999999999</v>
      </c>
      <c r="I921" s="119">
        <f t="shared" si="572"/>
        <v>110.80000000000001</v>
      </c>
      <c r="J921" s="120">
        <f t="shared" si="564"/>
        <v>-0.20402298850574699</v>
      </c>
    </row>
    <row r="922" spans="1:10" x14ac:dyDescent="0.2">
      <c r="A922" s="135" t="s">
        <v>58</v>
      </c>
      <c r="B922" s="118">
        <v>605.70000000000005</v>
      </c>
      <c r="C922" s="119">
        <f>SOM!C66</f>
        <v>762.1</v>
      </c>
      <c r="D922" s="120">
        <f t="shared" si="569"/>
        <v>0.25821363711408285</v>
      </c>
      <c r="E922" s="118">
        <v>0</v>
      </c>
      <c r="F922" s="119">
        <f>SOM!D66</f>
        <v>0</v>
      </c>
      <c r="G922" s="120">
        <f t="shared" si="570"/>
        <v>0</v>
      </c>
      <c r="H922" s="118">
        <f t="shared" si="571"/>
        <v>605.70000000000005</v>
      </c>
      <c r="I922" s="119">
        <f t="shared" si="572"/>
        <v>762.1</v>
      </c>
      <c r="J922" s="120">
        <f t="shared" si="564"/>
        <v>0.25821363711408285</v>
      </c>
    </row>
    <row r="923" spans="1:10" x14ac:dyDescent="0.2">
      <c r="A923" s="135" t="s">
        <v>59</v>
      </c>
      <c r="B923" s="118">
        <v>0</v>
      </c>
      <c r="C923" s="119">
        <f>SOM!C67</f>
        <v>0</v>
      </c>
      <c r="D923" s="120">
        <f t="shared" si="569"/>
        <v>0</v>
      </c>
      <c r="E923" s="118">
        <v>0</v>
      </c>
      <c r="F923" s="119">
        <f>SOM!D67</f>
        <v>0</v>
      </c>
      <c r="G923" s="120">
        <f t="shared" si="570"/>
        <v>0</v>
      </c>
      <c r="H923" s="118">
        <f t="shared" si="571"/>
        <v>0</v>
      </c>
      <c r="I923" s="119">
        <f t="shared" si="572"/>
        <v>0</v>
      </c>
      <c r="J923" s="120">
        <f t="shared" si="564"/>
        <v>0</v>
      </c>
    </row>
    <row r="924" spans="1:10" x14ac:dyDescent="0.2">
      <c r="A924" s="135" t="s">
        <v>60</v>
      </c>
      <c r="B924" s="118">
        <v>6.1</v>
      </c>
      <c r="C924" s="119">
        <f>SOM!C68</f>
        <v>9.1999999999999993</v>
      </c>
      <c r="D924" s="120">
        <f t="shared" si="569"/>
        <v>0.50819672131147542</v>
      </c>
      <c r="E924" s="118">
        <v>0</v>
      </c>
      <c r="F924" s="119">
        <f>SOM!D68</f>
        <v>0</v>
      </c>
      <c r="G924" s="120">
        <f t="shared" si="570"/>
        <v>0</v>
      </c>
      <c r="H924" s="118">
        <f t="shared" si="571"/>
        <v>6.1</v>
      </c>
      <c r="I924" s="119">
        <f t="shared" si="572"/>
        <v>9.1999999999999993</v>
      </c>
      <c r="J924" s="120">
        <f t="shared" si="564"/>
        <v>0.50819672131147542</v>
      </c>
    </row>
    <row r="925" spans="1:10" x14ac:dyDescent="0.2">
      <c r="A925" s="135" t="s">
        <v>61</v>
      </c>
      <c r="B925" s="118">
        <v>567</v>
      </c>
      <c r="C925" s="119">
        <f>SOM!C69</f>
        <v>569.5</v>
      </c>
      <c r="D925" s="120">
        <f t="shared" si="569"/>
        <v>4.4091710758377423E-3</v>
      </c>
      <c r="E925" s="118">
        <v>12273.5</v>
      </c>
      <c r="F925" s="119">
        <f>SOM!D69</f>
        <v>13210.4</v>
      </c>
      <c r="G925" s="120">
        <f t="shared" si="570"/>
        <v>7.6335193710025631E-2</v>
      </c>
      <c r="H925" s="118">
        <f t="shared" si="571"/>
        <v>12840.5</v>
      </c>
      <c r="I925" s="119">
        <f t="shared" si="572"/>
        <v>13779.9</v>
      </c>
      <c r="J925" s="120">
        <f t="shared" si="564"/>
        <v>7.3159144893111608E-2</v>
      </c>
    </row>
    <row r="926" spans="1:10" ht="16" thickBot="1" x14ac:dyDescent="0.25">
      <c r="A926" s="121" t="s">
        <v>62</v>
      </c>
      <c r="B926" s="122">
        <v>0</v>
      </c>
      <c r="C926" s="123">
        <f>SOM!C70</f>
        <v>0</v>
      </c>
      <c r="D926" s="124">
        <f t="shared" si="569"/>
        <v>0</v>
      </c>
      <c r="E926" s="122">
        <v>0</v>
      </c>
      <c r="F926" s="123">
        <f>SOM!D70</f>
        <v>0</v>
      </c>
      <c r="G926" s="124">
        <f t="shared" si="570"/>
        <v>0</v>
      </c>
      <c r="H926" s="122">
        <f t="shared" si="571"/>
        <v>0</v>
      </c>
      <c r="I926" s="123">
        <f t="shared" si="572"/>
        <v>0</v>
      </c>
      <c r="J926" s="124">
        <f t="shared" si="564"/>
        <v>0</v>
      </c>
    </row>
    <row r="927" spans="1:10" s="129" customFormat="1" ht="16" thickTop="1" x14ac:dyDescent="0.2">
      <c r="A927" s="125" t="s">
        <v>63</v>
      </c>
      <c r="B927" s="126">
        <v>5735</v>
      </c>
      <c r="C927" s="127">
        <f>SUM(C914:C926)</f>
        <v>6692.0999999999995</v>
      </c>
      <c r="D927" s="128">
        <f t="shared" si="569"/>
        <v>0.16688753269398421</v>
      </c>
      <c r="E927" s="126">
        <v>13953.5</v>
      </c>
      <c r="F927" s="127">
        <f>SUM(F914:F926)</f>
        <v>15030</v>
      </c>
      <c r="G927" s="128">
        <f t="shared" si="570"/>
        <v>7.7149102375748027E-2</v>
      </c>
      <c r="H927" s="126">
        <f t="shared" si="571"/>
        <v>19688.5</v>
      </c>
      <c r="I927" s="127">
        <f t="shared" si="572"/>
        <v>21722.1</v>
      </c>
      <c r="J927" s="128">
        <f t="shared" si="564"/>
        <v>0.10328872184269998</v>
      </c>
    </row>
    <row r="928" spans="1:10" s="134" customFormat="1" ht="16" thickBot="1" x14ac:dyDescent="0.25">
      <c r="A928" s="130" t="s">
        <v>17</v>
      </c>
      <c r="B928" s="131">
        <v>0.11945552442745706</v>
      </c>
      <c r="C928" s="132">
        <f>C927/C945</f>
        <v>0.12372088895790925</v>
      </c>
      <c r="D928" s="133">
        <f t="shared" si="569"/>
        <v>3.5706716377461971E-2</v>
      </c>
      <c r="E928" s="131">
        <v>8.1635267886656676E-2</v>
      </c>
      <c r="F928" s="132">
        <f>F927/F945</f>
        <v>7.8756537500006552E-2</v>
      </c>
      <c r="G928" s="133">
        <f t="shared" si="570"/>
        <v>-3.526331769556984E-2</v>
      </c>
      <c r="H928" s="131">
        <f>H927/H945</f>
        <v>8.992876404987063E-2</v>
      </c>
      <c r="I928" s="132">
        <f>I927/I945</f>
        <v>8.8686392445891007E-2</v>
      </c>
      <c r="J928" s="133">
        <f t="shared" si="564"/>
        <v>-1.3815063701872477E-2</v>
      </c>
    </row>
    <row r="929" spans="1:10" x14ac:dyDescent="0.2">
      <c r="A929" s="135" t="s">
        <v>64</v>
      </c>
      <c r="B929" s="118">
        <v>0</v>
      </c>
      <c r="C929" s="119">
        <f>SOM!C75</f>
        <v>0</v>
      </c>
      <c r="D929" s="120">
        <f t="shared" si="569"/>
        <v>0</v>
      </c>
      <c r="E929" s="118">
        <v>0</v>
      </c>
      <c r="F929" s="119">
        <f>SOM!D75</f>
        <v>0</v>
      </c>
      <c r="G929" s="120">
        <f t="shared" si="570"/>
        <v>0</v>
      </c>
      <c r="H929" s="118">
        <f t="shared" ref="H929:I935" si="573">B929+E929</f>
        <v>0</v>
      </c>
      <c r="I929" s="119">
        <f t="shared" si="573"/>
        <v>0</v>
      </c>
      <c r="J929" s="120">
        <f t="shared" si="564"/>
        <v>0</v>
      </c>
    </row>
    <row r="930" spans="1:10" x14ac:dyDescent="0.2">
      <c r="A930" s="135" t="s">
        <v>65</v>
      </c>
      <c r="B930" s="118">
        <v>0</v>
      </c>
      <c r="C930" s="119">
        <f>SOM!C76</f>
        <v>0</v>
      </c>
      <c r="D930" s="120">
        <f t="shared" si="569"/>
        <v>0</v>
      </c>
      <c r="E930" s="118">
        <v>0</v>
      </c>
      <c r="F930" s="119">
        <f>SOM!D76</f>
        <v>0</v>
      </c>
      <c r="G930" s="120">
        <f t="shared" si="570"/>
        <v>0</v>
      </c>
      <c r="H930" s="118">
        <f t="shared" si="573"/>
        <v>0</v>
      </c>
      <c r="I930" s="119">
        <f t="shared" si="573"/>
        <v>0</v>
      </c>
      <c r="J930" s="120">
        <f t="shared" si="564"/>
        <v>0</v>
      </c>
    </row>
    <row r="931" spans="1:10" x14ac:dyDescent="0.2">
      <c r="A931" s="135" t="s">
        <v>66</v>
      </c>
      <c r="B931" s="118">
        <v>0</v>
      </c>
      <c r="C931" s="119">
        <f>SOM!C77</f>
        <v>0</v>
      </c>
      <c r="D931" s="120">
        <f t="shared" si="569"/>
        <v>0</v>
      </c>
      <c r="E931" s="118">
        <v>0</v>
      </c>
      <c r="F931" s="119">
        <f>SOM!D77</f>
        <v>0</v>
      </c>
      <c r="G931" s="120">
        <f t="shared" si="570"/>
        <v>0</v>
      </c>
      <c r="H931" s="118">
        <f t="shared" si="573"/>
        <v>0</v>
      </c>
      <c r="I931" s="119">
        <f t="shared" si="573"/>
        <v>0</v>
      </c>
      <c r="J931" s="120">
        <f t="shared" si="564"/>
        <v>0</v>
      </c>
    </row>
    <row r="932" spans="1:10" x14ac:dyDescent="0.2">
      <c r="A932" s="135" t="s">
        <v>67</v>
      </c>
      <c r="B932" s="118">
        <v>0</v>
      </c>
      <c r="C932" s="119">
        <f>SOM!C78</f>
        <v>0</v>
      </c>
      <c r="D932" s="120">
        <f t="shared" si="569"/>
        <v>0</v>
      </c>
      <c r="E932" s="118">
        <v>0</v>
      </c>
      <c r="F932" s="119">
        <f>SOM!D78</f>
        <v>0</v>
      </c>
      <c r="G932" s="120">
        <f t="shared" si="570"/>
        <v>0</v>
      </c>
      <c r="H932" s="118">
        <f t="shared" si="573"/>
        <v>0</v>
      </c>
      <c r="I932" s="119">
        <f t="shared" si="573"/>
        <v>0</v>
      </c>
      <c r="J932" s="120">
        <f t="shared" si="564"/>
        <v>0</v>
      </c>
    </row>
    <row r="933" spans="1:10" x14ac:dyDescent="0.2">
      <c r="A933" s="135" t="s">
        <v>68</v>
      </c>
      <c r="B933" s="118">
        <v>0</v>
      </c>
      <c r="C933" s="119">
        <f>SOM!C79</f>
        <v>0</v>
      </c>
      <c r="D933" s="120">
        <f t="shared" si="569"/>
        <v>0</v>
      </c>
      <c r="E933" s="118">
        <v>0</v>
      </c>
      <c r="F933" s="119">
        <f>SOM!D79</f>
        <v>0</v>
      </c>
      <c r="G933" s="120">
        <f t="shared" si="570"/>
        <v>0</v>
      </c>
      <c r="H933" s="118">
        <f t="shared" si="573"/>
        <v>0</v>
      </c>
      <c r="I933" s="119">
        <f t="shared" si="573"/>
        <v>0</v>
      </c>
      <c r="J933" s="120">
        <f t="shared" si="564"/>
        <v>0</v>
      </c>
    </row>
    <row r="934" spans="1:10" ht="16" thickBot="1" x14ac:dyDescent="0.25">
      <c r="A934" s="121" t="s">
        <v>69</v>
      </c>
      <c r="B934" s="122">
        <v>0</v>
      </c>
      <c r="C934" s="123">
        <f>SOM!C80</f>
        <v>0</v>
      </c>
      <c r="D934" s="124">
        <f t="shared" si="569"/>
        <v>0</v>
      </c>
      <c r="E934" s="122">
        <v>0</v>
      </c>
      <c r="F934" s="123">
        <f>SOM!D80</f>
        <v>0</v>
      </c>
      <c r="G934" s="124">
        <f t="shared" si="570"/>
        <v>0</v>
      </c>
      <c r="H934" s="122">
        <f t="shared" si="573"/>
        <v>0</v>
      </c>
      <c r="I934" s="123">
        <f t="shared" si="573"/>
        <v>0</v>
      </c>
      <c r="J934" s="124">
        <f t="shared" si="564"/>
        <v>0</v>
      </c>
    </row>
    <row r="935" spans="1:10" s="129" customFormat="1" ht="16" thickTop="1" x14ac:dyDescent="0.2">
      <c r="A935" s="125" t="s">
        <v>70</v>
      </c>
      <c r="B935" s="126">
        <v>0</v>
      </c>
      <c r="C935" s="127">
        <f>SUM(C929:C934)</f>
        <v>0</v>
      </c>
      <c r="D935" s="128">
        <f t="shared" si="569"/>
        <v>0</v>
      </c>
      <c r="E935" s="126">
        <v>0</v>
      </c>
      <c r="F935" s="127">
        <f>SUM(F929:F934)</f>
        <v>0</v>
      </c>
      <c r="G935" s="128">
        <f t="shared" si="570"/>
        <v>0</v>
      </c>
      <c r="H935" s="126">
        <f t="shared" si="573"/>
        <v>0</v>
      </c>
      <c r="I935" s="127">
        <f t="shared" si="573"/>
        <v>0</v>
      </c>
      <c r="J935" s="128">
        <f t="shared" si="564"/>
        <v>0</v>
      </c>
    </row>
    <row r="936" spans="1:10" s="134" customFormat="1" ht="16" thickBot="1" x14ac:dyDescent="0.25">
      <c r="A936" s="130" t="s">
        <v>17</v>
      </c>
      <c r="B936" s="131">
        <v>0</v>
      </c>
      <c r="C936" s="132">
        <f>C935/C945</f>
        <v>0</v>
      </c>
      <c r="D936" s="133">
        <f t="shared" si="569"/>
        <v>0</v>
      </c>
      <c r="E936" s="131">
        <v>0</v>
      </c>
      <c r="F936" s="132">
        <f>F935/F945</f>
        <v>0</v>
      </c>
      <c r="G936" s="133">
        <f t="shared" si="570"/>
        <v>0</v>
      </c>
      <c r="H936" s="131">
        <f>H935/H945</f>
        <v>0</v>
      </c>
      <c r="I936" s="132">
        <f>I935/I945</f>
        <v>0</v>
      </c>
      <c r="J936" s="133">
        <f t="shared" si="564"/>
        <v>0</v>
      </c>
    </row>
    <row r="937" spans="1:10" x14ac:dyDescent="0.2">
      <c r="A937" s="135" t="s">
        <v>71</v>
      </c>
      <c r="B937" s="118">
        <v>0</v>
      </c>
      <c r="C937" s="119">
        <f>SOM!C81</f>
        <v>0</v>
      </c>
      <c r="D937" s="120">
        <f t="shared" si="569"/>
        <v>0</v>
      </c>
      <c r="E937" s="118">
        <v>0</v>
      </c>
      <c r="F937" s="119">
        <f>SOM!D81</f>
        <v>0</v>
      </c>
      <c r="G937" s="120">
        <f t="shared" si="570"/>
        <v>0</v>
      </c>
      <c r="H937" s="118">
        <f t="shared" ref="H937:I939" si="574">B937+E937</f>
        <v>0</v>
      </c>
      <c r="I937" s="119">
        <f t="shared" si="574"/>
        <v>0</v>
      </c>
      <c r="J937" s="120">
        <f t="shared" si="564"/>
        <v>0</v>
      </c>
    </row>
    <row r="938" spans="1:10" ht="16" thickBot="1" x14ac:dyDescent="0.25">
      <c r="A938" s="121" t="s">
        <v>72</v>
      </c>
      <c r="B938" s="122">
        <v>0</v>
      </c>
      <c r="C938" s="123">
        <f>SOM!C82</f>
        <v>0</v>
      </c>
      <c r="D938" s="124">
        <f t="shared" si="569"/>
        <v>0</v>
      </c>
      <c r="E938" s="122">
        <v>0</v>
      </c>
      <c r="F938" s="123">
        <f>SOM!D82</f>
        <v>0</v>
      </c>
      <c r="G938" s="124">
        <f t="shared" si="570"/>
        <v>0</v>
      </c>
      <c r="H938" s="122">
        <f t="shared" si="574"/>
        <v>0</v>
      </c>
      <c r="I938" s="123">
        <f t="shared" si="574"/>
        <v>0</v>
      </c>
      <c r="J938" s="124">
        <f t="shared" si="564"/>
        <v>0</v>
      </c>
    </row>
    <row r="939" spans="1:10" s="129" customFormat="1" ht="16" thickTop="1" x14ac:dyDescent="0.2">
      <c r="A939" s="125" t="s">
        <v>73</v>
      </c>
      <c r="B939" s="126">
        <v>0</v>
      </c>
      <c r="C939" s="127">
        <f>SUM(C937:C938)</f>
        <v>0</v>
      </c>
      <c r="D939" s="128">
        <f t="shared" si="569"/>
        <v>0</v>
      </c>
      <c r="E939" s="126">
        <v>0</v>
      </c>
      <c r="F939" s="127">
        <f>SUM(F937:F938)</f>
        <v>0</v>
      </c>
      <c r="G939" s="128">
        <f t="shared" si="570"/>
        <v>0</v>
      </c>
      <c r="H939" s="126">
        <f t="shared" si="574"/>
        <v>0</v>
      </c>
      <c r="I939" s="127">
        <f t="shared" si="574"/>
        <v>0</v>
      </c>
      <c r="J939" s="128">
        <f t="shared" si="564"/>
        <v>0</v>
      </c>
    </row>
    <row r="940" spans="1:10" s="134" customFormat="1" ht="16" thickBot="1" x14ac:dyDescent="0.25">
      <c r="A940" s="130" t="s">
        <v>17</v>
      </c>
      <c r="B940" s="131">
        <v>0</v>
      </c>
      <c r="C940" s="132">
        <f>C939/C945</f>
        <v>0</v>
      </c>
      <c r="D940" s="133">
        <f t="shared" si="569"/>
        <v>0</v>
      </c>
      <c r="E940" s="131">
        <v>0</v>
      </c>
      <c r="F940" s="132">
        <f>F939/F945</f>
        <v>0</v>
      </c>
      <c r="G940" s="133">
        <f t="shared" si="570"/>
        <v>0</v>
      </c>
      <c r="H940" s="131">
        <f>H939/H945</f>
        <v>0</v>
      </c>
      <c r="I940" s="132">
        <f>I939/I945</f>
        <v>0</v>
      </c>
      <c r="J940" s="133">
        <f t="shared" si="564"/>
        <v>0</v>
      </c>
    </row>
    <row r="941" spans="1:10" s="129" customFormat="1" x14ac:dyDescent="0.2">
      <c r="A941" s="125" t="s">
        <v>74</v>
      </c>
      <c r="B941" s="126">
        <v>589.9</v>
      </c>
      <c r="C941" s="127">
        <f>SOM!C83</f>
        <v>591.4</v>
      </c>
      <c r="D941" s="128">
        <f t="shared" ref="D941:D945" si="575">IFERROR((C941-B941)/B941,0)</f>
        <v>2.5428038650618752E-3</v>
      </c>
      <c r="E941" s="126">
        <v>1587.3</v>
      </c>
      <c r="F941" s="127">
        <f>SOM!D83</f>
        <v>1583.8</v>
      </c>
      <c r="G941" s="128">
        <f t="shared" ref="G941:G945" si="576">IFERROR((F941-E941)/E941,0)</f>
        <v>-2.2050022050022051E-3</v>
      </c>
      <c r="H941" s="126">
        <f>B941+E941</f>
        <v>2177.1999999999998</v>
      </c>
      <c r="I941" s="127">
        <f>C941+F941</f>
        <v>2175.1999999999998</v>
      </c>
      <c r="J941" s="128">
        <f t="shared" ref="J941:J945" si="577">IFERROR((I941-H941)/H941,0)</f>
        <v>-9.1861106007716335E-4</v>
      </c>
    </row>
    <row r="942" spans="1:10" s="134" customFormat="1" ht="16" thickBot="1" x14ac:dyDescent="0.25">
      <c r="A942" s="130" t="s">
        <v>17</v>
      </c>
      <c r="B942" s="131">
        <v>1.2287151501265374E-2</v>
      </c>
      <c r="C942" s="132">
        <f>C941/C945</f>
        <v>1.0933568495645245E-2</v>
      </c>
      <c r="D942" s="133">
        <f t="shared" si="575"/>
        <v>-0.11016247382322361</v>
      </c>
      <c r="E942" s="131">
        <v>9.2865346125696156E-3</v>
      </c>
      <c r="F942" s="132">
        <f>F941/F945</f>
        <v>8.2990421884571106E-3</v>
      </c>
      <c r="G942" s="133">
        <f t="shared" si="576"/>
        <v>-0.10633594395652207</v>
      </c>
      <c r="H942" s="131">
        <f>H941/H945</f>
        <v>9.9445313299326172E-3</v>
      </c>
      <c r="I942" s="132">
        <f>I941/I945</f>
        <v>8.8808467343535896E-3</v>
      </c>
      <c r="J942" s="133">
        <f t="shared" si="577"/>
        <v>-0.10696176222778665</v>
      </c>
    </row>
    <row r="943" spans="1:10" s="129" customFormat="1" x14ac:dyDescent="0.2">
      <c r="A943" s="125" t="s">
        <v>75</v>
      </c>
      <c r="B943" s="126">
        <v>547.6</v>
      </c>
      <c r="C943" s="127">
        <f>SOM!C84</f>
        <v>617.4</v>
      </c>
      <c r="D943" s="128">
        <f t="shared" si="575"/>
        <v>0.12746530314097873</v>
      </c>
      <c r="E943" s="126">
        <v>1616.6</v>
      </c>
      <c r="F943" s="127">
        <f>SOM!D84</f>
        <v>1834.2</v>
      </c>
      <c r="G943" s="128">
        <f t="shared" si="576"/>
        <v>0.1346034888036621</v>
      </c>
      <c r="H943" s="126">
        <f>B943+E943</f>
        <v>2164.1999999999998</v>
      </c>
      <c r="I943" s="127">
        <f>C943+F943</f>
        <v>2451.6</v>
      </c>
      <c r="J943" s="128">
        <f t="shared" si="577"/>
        <v>0.13279733850845582</v>
      </c>
    </row>
    <row r="944" spans="1:10" s="134" customFormat="1" ht="16" thickBot="1" x14ac:dyDescent="0.25">
      <c r="A944" s="130" t="s">
        <v>17</v>
      </c>
      <c r="B944" s="131">
        <v>1.1406075880815256E-2</v>
      </c>
      <c r="C944" s="132">
        <f>C943/C945</f>
        <v>1.141424617722586E-2</v>
      </c>
      <c r="D944" s="133">
        <f t="shared" si="575"/>
        <v>7.1631089394615446E-4</v>
      </c>
      <c r="E944" s="131">
        <v>9.4579549264033509E-3</v>
      </c>
      <c r="F944" s="132">
        <f>F943/F945</f>
        <v>9.611127151198405E-3</v>
      </c>
      <c r="G944" s="133">
        <f t="shared" si="576"/>
        <v>1.6195068171391901E-2</v>
      </c>
      <c r="H944" s="131">
        <f>H943/H945</f>
        <v>9.8851528128973774E-3</v>
      </c>
      <c r="I944" s="132">
        <f>I943/I945</f>
        <v>1.000932505238197E-2</v>
      </c>
      <c r="J944" s="133">
        <f t="shared" si="577"/>
        <v>1.2561489117556396E-2</v>
      </c>
    </row>
    <row r="945" spans="1:14" ht="17" thickBot="1" x14ac:dyDescent="0.25">
      <c r="A945" s="137" t="s">
        <v>76</v>
      </c>
      <c r="B945" s="138">
        <v>48009.5</v>
      </c>
      <c r="C945" s="139">
        <f>C875+C881+C889+C896+C905+C912+C927+C935+C939+C941+C943</f>
        <v>54090.3</v>
      </c>
      <c r="D945" s="140">
        <f t="shared" si="575"/>
        <v>0.12665826555160964</v>
      </c>
      <c r="E945" s="138">
        <v>170924.89999999997</v>
      </c>
      <c r="F945" s="139">
        <f>F875+F881+F889+F896+F905+F912+F927+F935+F939+F941+F943</f>
        <v>190841.3</v>
      </c>
      <c r="G945" s="140">
        <f t="shared" si="576"/>
        <v>0.11652134943475191</v>
      </c>
      <c r="H945" s="138">
        <f>H875+H881+H889+H896+H905+H912+H927+H935+H939+H941+H943</f>
        <v>218934.40000000002</v>
      </c>
      <c r="I945" s="139">
        <f>I875+I881+I889+I896+I905+I912+I927+I935+I939+I941+I943</f>
        <v>244931.6</v>
      </c>
      <c r="J945" s="140">
        <f t="shared" si="577"/>
        <v>0.11874424485142572</v>
      </c>
    </row>
    <row r="947" spans="1:14" s="107" customFormat="1" ht="12" x14ac:dyDescent="0.15">
      <c r="A947" s="146" t="s">
        <v>97</v>
      </c>
      <c r="B947" s="146"/>
      <c r="C947" s="146"/>
      <c r="D947" s="146"/>
      <c r="E947" s="146"/>
      <c r="F947" s="146"/>
      <c r="G947" s="146"/>
      <c r="H947" s="146"/>
      <c r="I947" s="146"/>
      <c r="J947" s="146"/>
      <c r="K947" s="106"/>
      <c r="L947" s="106"/>
      <c r="M947" s="106"/>
      <c r="N947" s="106"/>
    </row>
    <row r="948" spans="1:14" s="107" customFormat="1" ht="12" x14ac:dyDescent="0.15">
      <c r="A948" s="146" t="str">
        <f>A2</f>
        <v>Total Expenditures by Function, Fiscal Years 2021 and 2022</v>
      </c>
      <c r="B948" s="146"/>
      <c r="C948" s="146"/>
      <c r="D948" s="146"/>
      <c r="E948" s="146"/>
      <c r="F948" s="146"/>
      <c r="G948" s="146"/>
      <c r="H948" s="146"/>
      <c r="I948" s="146"/>
      <c r="J948" s="146"/>
      <c r="K948" s="106"/>
      <c r="L948" s="106"/>
      <c r="M948" s="106"/>
      <c r="N948" s="106"/>
    </row>
    <row r="949" spans="1:14" s="107" customFormat="1" ht="13" thickBot="1" x14ac:dyDescent="0.2">
      <c r="A949" s="147" t="s">
        <v>1</v>
      </c>
      <c r="B949" s="147"/>
      <c r="C949" s="147"/>
      <c r="D949" s="147"/>
      <c r="E949" s="147"/>
      <c r="F949" s="147"/>
      <c r="G949" s="147"/>
      <c r="H949" s="147"/>
      <c r="I949" s="147"/>
      <c r="J949" s="147"/>
      <c r="K949" s="108"/>
      <c r="L949" s="108"/>
      <c r="M949" s="108"/>
      <c r="N949" s="108"/>
    </row>
    <row r="950" spans="1:14" ht="29" customHeight="1" x14ac:dyDescent="0.2">
      <c r="A950" s="148" t="s">
        <v>98</v>
      </c>
      <c r="B950" s="150" t="s">
        <v>3</v>
      </c>
      <c r="C950" s="151"/>
      <c r="D950" s="152"/>
      <c r="E950" s="150" t="s">
        <v>4</v>
      </c>
      <c r="F950" s="151"/>
      <c r="G950" s="152"/>
      <c r="H950" s="150" t="s">
        <v>5</v>
      </c>
      <c r="I950" s="151"/>
      <c r="J950" s="152"/>
    </row>
    <row r="951" spans="1:14" ht="33" thickBot="1" x14ac:dyDescent="0.25">
      <c r="A951" s="149"/>
      <c r="B951" s="110" t="str">
        <f>B5</f>
        <v>FY2021</v>
      </c>
      <c r="C951" s="111" t="str">
        <f>C5</f>
        <v>FY2022</v>
      </c>
      <c r="D951" s="112" t="s">
        <v>6</v>
      </c>
      <c r="E951" s="110" t="str">
        <f>E5</f>
        <v>FY2021</v>
      </c>
      <c r="F951" s="111" t="str">
        <f>F5</f>
        <v>FY2022</v>
      </c>
      <c r="G951" s="112" t="s">
        <v>6</v>
      </c>
      <c r="H951" s="110" t="str">
        <f>H5</f>
        <v>FY2021</v>
      </c>
      <c r="I951" s="111" t="str">
        <f>I5</f>
        <v>FY2022</v>
      </c>
      <c r="J951" s="112" t="s">
        <v>6</v>
      </c>
    </row>
    <row r="952" spans="1:14" x14ac:dyDescent="0.2">
      <c r="A952" s="113" t="s">
        <v>7</v>
      </c>
      <c r="B952" s="114">
        <v>0</v>
      </c>
      <c r="C952" s="115">
        <f>'SIU System Office'!C13</f>
        <v>0</v>
      </c>
      <c r="D952" s="116">
        <f t="shared" ref="D952:D962" si="578">IFERROR((C952-B952)/B952,0)</f>
        <v>0</v>
      </c>
      <c r="E952" s="114">
        <v>0</v>
      </c>
      <c r="F952" s="115">
        <f>'SIU System Office'!D13</f>
        <v>0</v>
      </c>
      <c r="G952" s="116">
        <f t="shared" ref="G952:G962" si="579">IFERROR((F952-E952)/E952,0)</f>
        <v>0</v>
      </c>
      <c r="H952" s="114">
        <f t="shared" ref="H952:H961" si="580">B952+E952</f>
        <v>0</v>
      </c>
      <c r="I952" s="115">
        <f t="shared" ref="I952:I961" si="581">C952+F952</f>
        <v>0</v>
      </c>
      <c r="J952" s="116">
        <f>IFERROR((I952-H952)/H952,0)</f>
        <v>0</v>
      </c>
    </row>
    <row r="953" spans="1:14" x14ac:dyDescent="0.2">
      <c r="A953" s="117" t="s">
        <v>8</v>
      </c>
      <c r="B953" s="118">
        <v>0</v>
      </c>
      <c r="C953" s="119">
        <f>'SIU System Office'!C14</f>
        <v>0</v>
      </c>
      <c r="D953" s="120">
        <f t="shared" si="578"/>
        <v>0</v>
      </c>
      <c r="E953" s="118">
        <v>0</v>
      </c>
      <c r="F953" s="119">
        <f>'SIU System Office'!D14</f>
        <v>0</v>
      </c>
      <c r="G953" s="120">
        <f t="shared" si="579"/>
        <v>0</v>
      </c>
      <c r="H953" s="118">
        <f t="shared" si="580"/>
        <v>0</v>
      </c>
      <c r="I953" s="119">
        <f t="shared" si="581"/>
        <v>0</v>
      </c>
      <c r="J953" s="120">
        <f t="shared" ref="J953:J962" si="582">IFERROR((I953-H953)/H953,0)</f>
        <v>0</v>
      </c>
    </row>
    <row r="954" spans="1:14" x14ac:dyDescent="0.2">
      <c r="A954" s="117" t="s">
        <v>9</v>
      </c>
      <c r="B954" s="118">
        <v>0</v>
      </c>
      <c r="C954" s="119">
        <f>'SIU System Office'!C15</f>
        <v>0</v>
      </c>
      <c r="D954" s="120">
        <f t="shared" si="578"/>
        <v>0</v>
      </c>
      <c r="E954" s="118">
        <v>0</v>
      </c>
      <c r="F954" s="119">
        <f>'SIU System Office'!D15</f>
        <v>0</v>
      </c>
      <c r="G954" s="120">
        <f t="shared" si="579"/>
        <v>0</v>
      </c>
      <c r="H954" s="118">
        <f t="shared" si="580"/>
        <v>0</v>
      </c>
      <c r="I954" s="119">
        <f t="shared" si="581"/>
        <v>0</v>
      </c>
      <c r="J954" s="120">
        <f t="shared" si="582"/>
        <v>0</v>
      </c>
    </row>
    <row r="955" spans="1:14" x14ac:dyDescent="0.2">
      <c r="A955" s="117" t="s">
        <v>10</v>
      </c>
      <c r="B955" s="118">
        <v>0</v>
      </c>
      <c r="C955" s="119">
        <f>'SIU System Office'!C16</f>
        <v>0</v>
      </c>
      <c r="D955" s="120">
        <f t="shared" si="578"/>
        <v>0</v>
      </c>
      <c r="E955" s="118">
        <v>0</v>
      </c>
      <c r="F955" s="119">
        <f>'SIU System Office'!D16</f>
        <v>0</v>
      </c>
      <c r="G955" s="120">
        <f t="shared" si="579"/>
        <v>0</v>
      </c>
      <c r="H955" s="118">
        <f t="shared" si="580"/>
        <v>0</v>
      </c>
      <c r="I955" s="119">
        <f t="shared" si="581"/>
        <v>0</v>
      </c>
      <c r="J955" s="120">
        <f t="shared" si="582"/>
        <v>0</v>
      </c>
    </row>
    <row r="956" spans="1:14" x14ac:dyDescent="0.2">
      <c r="A956" s="117" t="s">
        <v>11</v>
      </c>
      <c r="B956" s="118">
        <v>0</v>
      </c>
      <c r="C956" s="119">
        <f>'SIU System Office'!C17</f>
        <v>0</v>
      </c>
      <c r="D956" s="120">
        <f t="shared" si="578"/>
        <v>0</v>
      </c>
      <c r="E956" s="118">
        <v>0</v>
      </c>
      <c r="F956" s="119">
        <f>'SIU System Office'!D17</f>
        <v>0</v>
      </c>
      <c r="G956" s="120">
        <f t="shared" si="579"/>
        <v>0</v>
      </c>
      <c r="H956" s="118">
        <f t="shared" si="580"/>
        <v>0</v>
      </c>
      <c r="I956" s="119">
        <f t="shared" si="581"/>
        <v>0</v>
      </c>
      <c r="J956" s="120">
        <f t="shared" si="582"/>
        <v>0</v>
      </c>
    </row>
    <row r="957" spans="1:14" x14ac:dyDescent="0.2">
      <c r="A957" s="117" t="s">
        <v>12</v>
      </c>
      <c r="B957" s="118">
        <v>0</v>
      </c>
      <c r="C957" s="119">
        <f>'SIU System Office'!C19</f>
        <v>0</v>
      </c>
      <c r="D957" s="120">
        <f t="shared" si="578"/>
        <v>0</v>
      </c>
      <c r="E957" s="118">
        <v>0</v>
      </c>
      <c r="F957" s="119">
        <f>'SIU System Office'!D19</f>
        <v>0</v>
      </c>
      <c r="G957" s="120">
        <f t="shared" si="579"/>
        <v>0</v>
      </c>
      <c r="H957" s="118">
        <f t="shared" si="580"/>
        <v>0</v>
      </c>
      <c r="I957" s="119">
        <f t="shared" si="581"/>
        <v>0</v>
      </c>
      <c r="J957" s="120">
        <f t="shared" si="582"/>
        <v>0</v>
      </c>
    </row>
    <row r="958" spans="1:14" x14ac:dyDescent="0.2">
      <c r="A958" s="117" t="s">
        <v>13</v>
      </c>
      <c r="B958" s="118">
        <v>0</v>
      </c>
      <c r="C958" s="119">
        <f>'SIU System Office'!C20</f>
        <v>0</v>
      </c>
      <c r="D958" s="120">
        <f t="shared" si="578"/>
        <v>0</v>
      </c>
      <c r="E958" s="118">
        <v>0</v>
      </c>
      <c r="F958" s="119">
        <f>'SIU System Office'!D20</f>
        <v>0</v>
      </c>
      <c r="G958" s="120">
        <f t="shared" si="579"/>
        <v>0</v>
      </c>
      <c r="H958" s="118">
        <f t="shared" si="580"/>
        <v>0</v>
      </c>
      <c r="I958" s="119">
        <f t="shared" si="581"/>
        <v>0</v>
      </c>
      <c r="J958" s="120">
        <f t="shared" si="582"/>
        <v>0</v>
      </c>
    </row>
    <row r="959" spans="1:14" x14ac:dyDescent="0.2">
      <c r="A959" s="117" t="s">
        <v>14</v>
      </c>
      <c r="B959" s="118">
        <v>0</v>
      </c>
      <c r="C959" s="119">
        <f>'SIU System Office'!C21</f>
        <v>0</v>
      </c>
      <c r="D959" s="120">
        <f t="shared" si="578"/>
        <v>0</v>
      </c>
      <c r="E959" s="118">
        <v>0</v>
      </c>
      <c r="F959" s="119">
        <f>'SIU System Office'!D21</f>
        <v>0</v>
      </c>
      <c r="G959" s="120">
        <f t="shared" si="579"/>
        <v>0</v>
      </c>
      <c r="H959" s="118">
        <f t="shared" si="580"/>
        <v>0</v>
      </c>
      <c r="I959" s="119">
        <f t="shared" si="581"/>
        <v>0</v>
      </c>
      <c r="J959" s="120">
        <f t="shared" si="582"/>
        <v>0</v>
      </c>
    </row>
    <row r="960" spans="1:14" ht="16" thickBot="1" x14ac:dyDescent="0.25">
      <c r="A960" s="121" t="s">
        <v>15</v>
      </c>
      <c r="B960" s="122">
        <v>0</v>
      </c>
      <c r="C960" s="123">
        <f>'SIU System Office'!C22</f>
        <v>0</v>
      </c>
      <c r="D960" s="124">
        <f t="shared" si="578"/>
        <v>0</v>
      </c>
      <c r="E960" s="122">
        <v>0</v>
      </c>
      <c r="F960" s="123">
        <f>'SIU System Office'!D22</f>
        <v>0</v>
      </c>
      <c r="G960" s="124">
        <f t="shared" si="579"/>
        <v>0</v>
      </c>
      <c r="H960" s="122">
        <f t="shared" si="580"/>
        <v>0</v>
      </c>
      <c r="I960" s="123">
        <f t="shared" si="581"/>
        <v>0</v>
      </c>
      <c r="J960" s="124">
        <f t="shared" si="582"/>
        <v>0</v>
      </c>
    </row>
    <row r="961" spans="1:10" s="129" customFormat="1" ht="16" thickTop="1" x14ac:dyDescent="0.2">
      <c r="A961" s="125" t="s">
        <v>16</v>
      </c>
      <c r="B961" s="126">
        <v>0</v>
      </c>
      <c r="C961" s="127">
        <f>SUM(C952:C960)</f>
        <v>0</v>
      </c>
      <c r="D961" s="128">
        <f t="shared" si="578"/>
        <v>0</v>
      </c>
      <c r="E961" s="126">
        <v>0</v>
      </c>
      <c r="F961" s="127">
        <f>SUM(F952:F960)</f>
        <v>0</v>
      </c>
      <c r="G961" s="128">
        <f t="shared" si="579"/>
        <v>0</v>
      </c>
      <c r="H961" s="126">
        <f t="shared" si="580"/>
        <v>0</v>
      </c>
      <c r="I961" s="127">
        <f t="shared" si="581"/>
        <v>0</v>
      </c>
      <c r="J961" s="128">
        <f t="shared" si="582"/>
        <v>0</v>
      </c>
    </row>
    <row r="962" spans="1:10" s="134" customFormat="1" ht="16" thickBot="1" x14ac:dyDescent="0.25">
      <c r="A962" s="130" t="s">
        <v>17</v>
      </c>
      <c r="B962" s="131">
        <v>0</v>
      </c>
      <c r="C962" s="132">
        <f>C961/C1031</f>
        <v>0</v>
      </c>
      <c r="D962" s="133">
        <f t="shared" si="578"/>
        <v>0</v>
      </c>
      <c r="E962" s="131">
        <v>0</v>
      </c>
      <c r="F962" s="132">
        <f>F961/F1031</f>
        <v>0</v>
      </c>
      <c r="G962" s="133">
        <f t="shared" si="579"/>
        <v>0</v>
      </c>
      <c r="H962" s="131">
        <f>H961/H1031</f>
        <v>0</v>
      </c>
      <c r="I962" s="132">
        <f>I961/I1031</f>
        <v>0</v>
      </c>
      <c r="J962" s="133">
        <f t="shared" si="582"/>
        <v>0</v>
      </c>
    </row>
    <row r="963" spans="1:10" x14ac:dyDescent="0.2">
      <c r="A963" s="135" t="s">
        <v>18</v>
      </c>
      <c r="B963" s="118">
        <v>0</v>
      </c>
      <c r="C963" s="119">
        <f>'SIU System Office'!C24</f>
        <v>0</v>
      </c>
      <c r="D963" s="120">
        <f t="shared" ref="D963:D994" si="583">IFERROR((C963-B963)/B963,0)</f>
        <v>0</v>
      </c>
      <c r="E963" s="118">
        <v>0</v>
      </c>
      <c r="F963" s="119">
        <f>'SIU System Office'!D24</f>
        <v>0</v>
      </c>
      <c r="G963" s="120">
        <f t="shared" ref="G963:G994" si="584">IFERROR((F963-E963)/E963,0)</f>
        <v>0</v>
      </c>
      <c r="H963" s="118">
        <f t="shared" ref="H963:I967" si="585">B963+E963</f>
        <v>0</v>
      </c>
      <c r="I963" s="119">
        <f t="shared" si="585"/>
        <v>0</v>
      </c>
      <c r="J963" s="120">
        <f t="shared" ref="J963:J1026" si="586">IFERROR((I963-H963)/H963,0)</f>
        <v>0</v>
      </c>
    </row>
    <row r="964" spans="1:10" x14ac:dyDescent="0.2">
      <c r="A964" s="135" t="s">
        <v>19</v>
      </c>
      <c r="B964" s="118">
        <v>0</v>
      </c>
      <c r="C964" s="119">
        <f>'SIU System Office'!C25</f>
        <v>0</v>
      </c>
      <c r="D964" s="120">
        <f t="shared" si="583"/>
        <v>0</v>
      </c>
      <c r="E964" s="118">
        <v>0</v>
      </c>
      <c r="F964" s="119">
        <f>'SIU System Office'!D25</f>
        <v>0</v>
      </c>
      <c r="G964" s="120">
        <f t="shared" si="584"/>
        <v>0</v>
      </c>
      <c r="H964" s="118">
        <f t="shared" si="585"/>
        <v>0</v>
      </c>
      <c r="I964" s="119">
        <f t="shared" si="585"/>
        <v>0</v>
      </c>
      <c r="J964" s="120">
        <f t="shared" si="586"/>
        <v>0</v>
      </c>
    </row>
    <row r="965" spans="1:10" x14ac:dyDescent="0.2">
      <c r="A965" s="135" t="s">
        <v>20</v>
      </c>
      <c r="B965" s="118">
        <v>0</v>
      </c>
      <c r="C965" s="119">
        <f>'SIU System Office'!C26</f>
        <v>0</v>
      </c>
      <c r="D965" s="120">
        <f t="shared" si="583"/>
        <v>0</v>
      </c>
      <c r="E965" s="118">
        <v>0</v>
      </c>
      <c r="F965" s="119">
        <f>'SIU System Office'!D26</f>
        <v>0</v>
      </c>
      <c r="G965" s="120">
        <f t="shared" si="584"/>
        <v>0</v>
      </c>
      <c r="H965" s="118">
        <f t="shared" si="585"/>
        <v>0</v>
      </c>
      <c r="I965" s="119">
        <f t="shared" si="585"/>
        <v>0</v>
      </c>
      <c r="J965" s="120">
        <f t="shared" si="586"/>
        <v>0</v>
      </c>
    </row>
    <row r="966" spans="1:10" ht="16" thickBot="1" x14ac:dyDescent="0.25">
      <c r="A966" s="121" t="s">
        <v>21</v>
      </c>
      <c r="B966" s="122">
        <v>0</v>
      </c>
      <c r="C966" s="123">
        <f>'SIU System Office'!C27</f>
        <v>0</v>
      </c>
      <c r="D966" s="124">
        <f t="shared" si="583"/>
        <v>0</v>
      </c>
      <c r="E966" s="122">
        <v>0</v>
      </c>
      <c r="F966" s="123">
        <f>'SIU System Office'!D27</f>
        <v>0</v>
      </c>
      <c r="G966" s="124">
        <f t="shared" si="584"/>
        <v>0</v>
      </c>
      <c r="H966" s="122">
        <f t="shared" si="585"/>
        <v>0</v>
      </c>
      <c r="I966" s="123">
        <f t="shared" si="585"/>
        <v>0</v>
      </c>
      <c r="J966" s="124">
        <f t="shared" si="586"/>
        <v>0</v>
      </c>
    </row>
    <row r="967" spans="1:10" s="129" customFormat="1" ht="16" thickTop="1" x14ac:dyDescent="0.2">
      <c r="A967" s="125" t="s">
        <v>22</v>
      </c>
      <c r="B967" s="126">
        <v>0</v>
      </c>
      <c r="C967" s="127">
        <f>SUM(C963:C966)</f>
        <v>0</v>
      </c>
      <c r="D967" s="128">
        <f t="shared" si="583"/>
        <v>0</v>
      </c>
      <c r="E967" s="126">
        <v>0</v>
      </c>
      <c r="F967" s="127">
        <f>SUM(F963:F966)</f>
        <v>0</v>
      </c>
      <c r="G967" s="128">
        <f t="shared" si="584"/>
        <v>0</v>
      </c>
      <c r="H967" s="126">
        <f t="shared" si="585"/>
        <v>0</v>
      </c>
      <c r="I967" s="127">
        <f t="shared" si="585"/>
        <v>0</v>
      </c>
      <c r="J967" s="128">
        <f t="shared" si="586"/>
        <v>0</v>
      </c>
    </row>
    <row r="968" spans="1:10" s="134" customFormat="1" ht="16" thickBot="1" x14ac:dyDescent="0.25">
      <c r="A968" s="130" t="s">
        <v>17</v>
      </c>
      <c r="B968" s="131">
        <v>0</v>
      </c>
      <c r="C968" s="132">
        <f>C967/C1031</f>
        <v>0</v>
      </c>
      <c r="D968" s="133">
        <f t="shared" si="583"/>
        <v>0</v>
      </c>
      <c r="E968" s="131">
        <v>0</v>
      </c>
      <c r="F968" s="132">
        <f>F967/F1031</f>
        <v>0</v>
      </c>
      <c r="G968" s="133">
        <f t="shared" si="584"/>
        <v>0</v>
      </c>
      <c r="H968" s="131">
        <f>H967/H1031</f>
        <v>0</v>
      </c>
      <c r="I968" s="132">
        <f>I967/I1031</f>
        <v>0</v>
      </c>
      <c r="J968" s="133">
        <f t="shared" si="586"/>
        <v>0</v>
      </c>
    </row>
    <row r="969" spans="1:10" x14ac:dyDescent="0.2">
      <c r="A969" s="135" t="s">
        <v>23</v>
      </c>
      <c r="B969" s="118">
        <v>0</v>
      </c>
      <c r="C969" s="119">
        <f>'SIU System Office'!C29</f>
        <v>0</v>
      </c>
      <c r="D969" s="120">
        <f t="shared" si="583"/>
        <v>0</v>
      </c>
      <c r="E969" s="118">
        <v>0</v>
      </c>
      <c r="F969" s="119">
        <f>'SIU System Office'!D29</f>
        <v>0</v>
      </c>
      <c r="G969" s="120">
        <f t="shared" si="584"/>
        <v>0</v>
      </c>
      <c r="H969" s="118">
        <f t="shared" ref="H969:I975" si="587">B969+E969</f>
        <v>0</v>
      </c>
      <c r="I969" s="119">
        <f t="shared" si="587"/>
        <v>0</v>
      </c>
      <c r="J969" s="120">
        <f t="shared" si="586"/>
        <v>0</v>
      </c>
    </row>
    <row r="970" spans="1:10" x14ac:dyDescent="0.2">
      <c r="A970" s="135" t="s">
        <v>24</v>
      </c>
      <c r="B970" s="118">
        <v>0</v>
      </c>
      <c r="C970" s="119">
        <f>'SIU System Office'!C30</f>
        <v>0</v>
      </c>
      <c r="D970" s="120">
        <f t="shared" si="583"/>
        <v>0</v>
      </c>
      <c r="E970" s="118">
        <v>0</v>
      </c>
      <c r="F970" s="119">
        <f>'SIU System Office'!D30</f>
        <v>0</v>
      </c>
      <c r="G970" s="120">
        <f t="shared" si="584"/>
        <v>0</v>
      </c>
      <c r="H970" s="118">
        <f t="shared" si="587"/>
        <v>0</v>
      </c>
      <c r="I970" s="119">
        <f t="shared" si="587"/>
        <v>0</v>
      </c>
      <c r="J970" s="120">
        <f t="shared" si="586"/>
        <v>0</v>
      </c>
    </row>
    <row r="971" spans="1:10" x14ac:dyDescent="0.2">
      <c r="A971" s="135" t="s">
        <v>25</v>
      </c>
      <c r="B971" s="118">
        <v>0</v>
      </c>
      <c r="C971" s="119">
        <f>'SIU System Office'!C31</f>
        <v>0</v>
      </c>
      <c r="D971" s="120">
        <f t="shared" si="583"/>
        <v>0</v>
      </c>
      <c r="E971" s="118">
        <v>0</v>
      </c>
      <c r="F971" s="119">
        <f>'SIU System Office'!D31</f>
        <v>0</v>
      </c>
      <c r="G971" s="120">
        <f t="shared" si="584"/>
        <v>0</v>
      </c>
      <c r="H971" s="118">
        <f t="shared" si="587"/>
        <v>0</v>
      </c>
      <c r="I971" s="119">
        <f t="shared" si="587"/>
        <v>0</v>
      </c>
      <c r="J971" s="120">
        <f t="shared" si="586"/>
        <v>0</v>
      </c>
    </row>
    <row r="972" spans="1:10" x14ac:dyDescent="0.2">
      <c r="A972" s="135" t="s">
        <v>26</v>
      </c>
      <c r="B972" s="118">
        <v>0</v>
      </c>
      <c r="C972" s="119">
        <f>'SIU System Office'!C32</f>
        <v>0</v>
      </c>
      <c r="D972" s="120">
        <f t="shared" si="583"/>
        <v>0</v>
      </c>
      <c r="E972" s="118">
        <v>0</v>
      </c>
      <c r="F972" s="119">
        <f>'SIU System Office'!D32</f>
        <v>0</v>
      </c>
      <c r="G972" s="120">
        <f t="shared" si="584"/>
        <v>0</v>
      </c>
      <c r="H972" s="118">
        <f t="shared" si="587"/>
        <v>0</v>
      </c>
      <c r="I972" s="119">
        <f t="shared" si="587"/>
        <v>0</v>
      </c>
      <c r="J972" s="120">
        <f t="shared" si="586"/>
        <v>0</v>
      </c>
    </row>
    <row r="973" spans="1:10" x14ac:dyDescent="0.2">
      <c r="A973" s="135" t="s">
        <v>27</v>
      </c>
      <c r="B973" s="118">
        <v>0</v>
      </c>
      <c r="C973" s="119">
        <f>'SIU System Office'!C33</f>
        <v>0</v>
      </c>
      <c r="D973" s="120">
        <f t="shared" si="583"/>
        <v>0</v>
      </c>
      <c r="E973" s="118">
        <v>0</v>
      </c>
      <c r="F973" s="119">
        <f>'SIU System Office'!D33</f>
        <v>0</v>
      </c>
      <c r="G973" s="120">
        <f t="shared" si="584"/>
        <v>0</v>
      </c>
      <c r="H973" s="118">
        <f t="shared" si="587"/>
        <v>0</v>
      </c>
      <c r="I973" s="119">
        <f t="shared" si="587"/>
        <v>0</v>
      </c>
      <c r="J973" s="120">
        <f t="shared" si="586"/>
        <v>0</v>
      </c>
    </row>
    <row r="974" spans="1:10" ht="16" thickBot="1" x14ac:dyDescent="0.25">
      <c r="A974" s="121" t="s">
        <v>28</v>
      </c>
      <c r="B974" s="122">
        <v>0</v>
      </c>
      <c r="C974" s="123">
        <f>'SIU System Office'!C34</f>
        <v>0</v>
      </c>
      <c r="D974" s="124">
        <f t="shared" si="583"/>
        <v>0</v>
      </c>
      <c r="E974" s="122">
        <v>0</v>
      </c>
      <c r="F974" s="123">
        <f>'SIU System Office'!D34</f>
        <v>0</v>
      </c>
      <c r="G974" s="124">
        <f t="shared" si="584"/>
        <v>0</v>
      </c>
      <c r="H974" s="122">
        <f t="shared" si="587"/>
        <v>0</v>
      </c>
      <c r="I974" s="123">
        <f t="shared" si="587"/>
        <v>0</v>
      </c>
      <c r="J974" s="124">
        <f t="shared" si="586"/>
        <v>0</v>
      </c>
    </row>
    <row r="975" spans="1:10" s="129" customFormat="1" ht="16" thickTop="1" x14ac:dyDescent="0.2">
      <c r="A975" s="125" t="s">
        <v>29</v>
      </c>
      <c r="B975" s="126">
        <v>0</v>
      </c>
      <c r="C975" s="127">
        <f>SUM(C969:C974)</f>
        <v>0</v>
      </c>
      <c r="D975" s="128">
        <f t="shared" si="583"/>
        <v>0</v>
      </c>
      <c r="E975" s="126">
        <v>0</v>
      </c>
      <c r="F975" s="127">
        <f>SUM(F969:F974)</f>
        <v>0</v>
      </c>
      <c r="G975" s="128">
        <f t="shared" si="584"/>
        <v>0</v>
      </c>
      <c r="H975" s="126">
        <f t="shared" si="587"/>
        <v>0</v>
      </c>
      <c r="I975" s="127">
        <f t="shared" si="587"/>
        <v>0</v>
      </c>
      <c r="J975" s="128">
        <f t="shared" si="586"/>
        <v>0</v>
      </c>
    </row>
    <row r="976" spans="1:10" s="134" customFormat="1" ht="16" thickBot="1" x14ac:dyDescent="0.25">
      <c r="A976" s="130" t="s">
        <v>17</v>
      </c>
      <c r="B976" s="131">
        <v>0</v>
      </c>
      <c r="C976" s="132">
        <f>C975/C1031</f>
        <v>0</v>
      </c>
      <c r="D976" s="133">
        <f t="shared" si="583"/>
        <v>0</v>
      </c>
      <c r="E976" s="131">
        <v>0</v>
      </c>
      <c r="F976" s="132">
        <f>F975/F1031</f>
        <v>0</v>
      </c>
      <c r="G976" s="133">
        <f t="shared" si="584"/>
        <v>0</v>
      </c>
      <c r="H976" s="131">
        <f>H975/H1031</f>
        <v>0</v>
      </c>
      <c r="I976" s="132">
        <f>I975/I1031</f>
        <v>0</v>
      </c>
      <c r="J976" s="133">
        <f t="shared" si="586"/>
        <v>0</v>
      </c>
    </row>
    <row r="977" spans="1:10" x14ac:dyDescent="0.2">
      <c r="A977" s="135" t="s">
        <v>30</v>
      </c>
      <c r="B977" s="118">
        <v>0</v>
      </c>
      <c r="C977" s="119">
        <f>'SIU System Office'!C36</f>
        <v>0</v>
      </c>
      <c r="D977" s="120">
        <f t="shared" si="583"/>
        <v>0</v>
      </c>
      <c r="E977" s="118">
        <v>0</v>
      </c>
      <c r="F977" s="119">
        <f>'SIU System Office'!D36</f>
        <v>0</v>
      </c>
      <c r="G977" s="120">
        <f t="shared" si="584"/>
        <v>0</v>
      </c>
      <c r="H977" s="118">
        <f t="shared" ref="H977:I982" si="588">B977+E977</f>
        <v>0</v>
      </c>
      <c r="I977" s="119">
        <f t="shared" si="588"/>
        <v>0</v>
      </c>
      <c r="J977" s="120">
        <f t="shared" si="586"/>
        <v>0</v>
      </c>
    </row>
    <row r="978" spans="1:10" x14ac:dyDescent="0.2">
      <c r="A978" s="135" t="s">
        <v>31</v>
      </c>
      <c r="B978" s="118">
        <v>0</v>
      </c>
      <c r="C978" s="119">
        <f>'SIU System Office'!C37</f>
        <v>0</v>
      </c>
      <c r="D978" s="120">
        <f t="shared" si="583"/>
        <v>0</v>
      </c>
      <c r="E978" s="118">
        <v>0</v>
      </c>
      <c r="F978" s="119">
        <f>'SIU System Office'!D37</f>
        <v>0</v>
      </c>
      <c r="G978" s="120">
        <f t="shared" si="584"/>
        <v>0</v>
      </c>
      <c r="H978" s="118">
        <f t="shared" si="588"/>
        <v>0</v>
      </c>
      <c r="I978" s="119">
        <f t="shared" si="588"/>
        <v>0</v>
      </c>
      <c r="J978" s="120">
        <f t="shared" si="586"/>
        <v>0</v>
      </c>
    </row>
    <row r="979" spans="1:10" x14ac:dyDescent="0.2">
      <c r="A979" s="135" t="s">
        <v>32</v>
      </c>
      <c r="B979" s="118">
        <v>0</v>
      </c>
      <c r="C979" s="119">
        <f>'SIU System Office'!C39</f>
        <v>0</v>
      </c>
      <c r="D979" s="120">
        <f t="shared" si="583"/>
        <v>0</v>
      </c>
      <c r="E979" s="118">
        <v>0</v>
      </c>
      <c r="F979" s="119">
        <f>'SIU System Office'!D39</f>
        <v>0</v>
      </c>
      <c r="G979" s="120">
        <f t="shared" si="584"/>
        <v>0</v>
      </c>
      <c r="H979" s="118">
        <f t="shared" si="588"/>
        <v>0</v>
      </c>
      <c r="I979" s="119">
        <f t="shared" si="588"/>
        <v>0</v>
      </c>
      <c r="J979" s="120">
        <f t="shared" si="586"/>
        <v>0</v>
      </c>
    </row>
    <row r="980" spans="1:10" x14ac:dyDescent="0.2">
      <c r="A980" s="135" t="s">
        <v>33</v>
      </c>
      <c r="B980" s="118">
        <v>0</v>
      </c>
      <c r="C980" s="119">
        <f>'SIU System Office'!C40</f>
        <v>0</v>
      </c>
      <c r="D980" s="120">
        <f t="shared" si="583"/>
        <v>0</v>
      </c>
      <c r="E980" s="118">
        <v>0</v>
      </c>
      <c r="F980" s="119">
        <f>'SIU System Office'!D40</f>
        <v>0</v>
      </c>
      <c r="G980" s="120">
        <f t="shared" si="584"/>
        <v>0</v>
      </c>
      <c r="H980" s="118">
        <f t="shared" si="588"/>
        <v>0</v>
      </c>
      <c r="I980" s="119">
        <f t="shared" si="588"/>
        <v>0</v>
      </c>
      <c r="J980" s="120">
        <f t="shared" si="586"/>
        <v>0</v>
      </c>
    </row>
    <row r="981" spans="1:10" ht="16" thickBot="1" x14ac:dyDescent="0.25">
      <c r="A981" s="121" t="s">
        <v>34</v>
      </c>
      <c r="B981" s="122">
        <v>0</v>
      </c>
      <c r="C981" s="123">
        <f>'SIU System Office'!C41</f>
        <v>0</v>
      </c>
      <c r="D981" s="124">
        <f t="shared" si="583"/>
        <v>0</v>
      </c>
      <c r="E981" s="122">
        <v>0</v>
      </c>
      <c r="F981" s="123">
        <f>'SIU System Office'!D41</f>
        <v>0</v>
      </c>
      <c r="G981" s="124">
        <f t="shared" si="584"/>
        <v>0</v>
      </c>
      <c r="H981" s="122">
        <f t="shared" si="588"/>
        <v>0</v>
      </c>
      <c r="I981" s="123">
        <f t="shared" si="588"/>
        <v>0</v>
      </c>
      <c r="J981" s="124">
        <f t="shared" si="586"/>
        <v>0</v>
      </c>
    </row>
    <row r="982" spans="1:10" s="129" customFormat="1" ht="16" thickTop="1" x14ac:dyDescent="0.2">
      <c r="A982" s="125" t="s">
        <v>35</v>
      </c>
      <c r="B982" s="126">
        <v>0</v>
      </c>
      <c r="C982" s="127">
        <f>SUM(C977:C981)</f>
        <v>0</v>
      </c>
      <c r="D982" s="128">
        <f t="shared" si="583"/>
        <v>0</v>
      </c>
      <c r="E982" s="126">
        <v>0</v>
      </c>
      <c r="F982" s="127">
        <f>SUM(F977:F981)</f>
        <v>0</v>
      </c>
      <c r="G982" s="128">
        <f t="shared" si="584"/>
        <v>0</v>
      </c>
      <c r="H982" s="126">
        <f t="shared" si="588"/>
        <v>0</v>
      </c>
      <c r="I982" s="127">
        <f t="shared" si="588"/>
        <v>0</v>
      </c>
      <c r="J982" s="128">
        <f t="shared" si="586"/>
        <v>0</v>
      </c>
    </row>
    <row r="983" spans="1:10" s="134" customFormat="1" ht="16" thickBot="1" x14ac:dyDescent="0.25">
      <c r="A983" s="130" t="s">
        <v>17</v>
      </c>
      <c r="B983" s="131">
        <v>0</v>
      </c>
      <c r="C983" s="132">
        <f>C982/C1031</f>
        <v>0</v>
      </c>
      <c r="D983" s="133">
        <f t="shared" si="583"/>
        <v>0</v>
      </c>
      <c r="E983" s="131">
        <v>0</v>
      </c>
      <c r="F983" s="132">
        <f>F982/F1031</f>
        <v>0</v>
      </c>
      <c r="G983" s="133">
        <f t="shared" si="584"/>
        <v>0</v>
      </c>
      <c r="H983" s="131">
        <f>H982/H1031</f>
        <v>0</v>
      </c>
      <c r="I983" s="132">
        <f>I982/I1031</f>
        <v>0</v>
      </c>
      <c r="J983" s="133">
        <f t="shared" si="586"/>
        <v>0</v>
      </c>
    </row>
    <row r="984" spans="1:10" x14ac:dyDescent="0.2">
      <c r="A984" s="135" t="s">
        <v>36</v>
      </c>
      <c r="B984" s="118">
        <v>0</v>
      </c>
      <c r="C984" s="119">
        <f>'SIU System Office'!C43</f>
        <v>0</v>
      </c>
      <c r="D984" s="120">
        <f t="shared" si="583"/>
        <v>0</v>
      </c>
      <c r="E984" s="118">
        <v>0</v>
      </c>
      <c r="F984" s="119">
        <f>'SIU System Office'!D43</f>
        <v>0</v>
      </c>
      <c r="G984" s="120">
        <f t="shared" si="584"/>
        <v>0</v>
      </c>
      <c r="H984" s="118">
        <f t="shared" ref="H984:I991" si="589">B984+E984</f>
        <v>0</v>
      </c>
      <c r="I984" s="119">
        <f t="shared" si="589"/>
        <v>0</v>
      </c>
      <c r="J984" s="120">
        <f t="shared" si="586"/>
        <v>0</v>
      </c>
    </row>
    <row r="985" spans="1:10" x14ac:dyDescent="0.2">
      <c r="A985" s="135" t="s">
        <v>37</v>
      </c>
      <c r="B985" s="118">
        <v>0</v>
      </c>
      <c r="C985" s="119">
        <f>'SIU System Office'!C44</f>
        <v>0</v>
      </c>
      <c r="D985" s="120">
        <f t="shared" si="583"/>
        <v>0</v>
      </c>
      <c r="E985" s="118">
        <v>0</v>
      </c>
      <c r="F985" s="119">
        <f>'SIU System Office'!D44</f>
        <v>0</v>
      </c>
      <c r="G985" s="120">
        <f t="shared" si="584"/>
        <v>0</v>
      </c>
      <c r="H985" s="118">
        <f t="shared" si="589"/>
        <v>0</v>
      </c>
      <c r="I985" s="119">
        <f t="shared" si="589"/>
        <v>0</v>
      </c>
      <c r="J985" s="120">
        <f t="shared" si="586"/>
        <v>0</v>
      </c>
    </row>
    <row r="986" spans="1:10" x14ac:dyDescent="0.2">
      <c r="A986" s="135" t="s">
        <v>38</v>
      </c>
      <c r="B986" s="118">
        <v>0</v>
      </c>
      <c r="C986" s="119">
        <f>'SIU System Office'!C45</f>
        <v>0</v>
      </c>
      <c r="D986" s="120">
        <f t="shared" si="583"/>
        <v>0</v>
      </c>
      <c r="E986" s="118">
        <v>0</v>
      </c>
      <c r="F986" s="119">
        <f>'SIU System Office'!D45</f>
        <v>0</v>
      </c>
      <c r="G986" s="120">
        <f t="shared" si="584"/>
        <v>0</v>
      </c>
      <c r="H986" s="118">
        <f t="shared" si="589"/>
        <v>0</v>
      </c>
      <c r="I986" s="119">
        <f t="shared" si="589"/>
        <v>0</v>
      </c>
      <c r="J986" s="120">
        <f t="shared" si="586"/>
        <v>0</v>
      </c>
    </row>
    <row r="987" spans="1:10" x14ac:dyDescent="0.2">
      <c r="A987" s="135" t="s">
        <v>39</v>
      </c>
      <c r="B987" s="118">
        <v>0</v>
      </c>
      <c r="C987" s="119">
        <f>'SIU System Office'!C46</f>
        <v>0</v>
      </c>
      <c r="D987" s="120">
        <f t="shared" si="583"/>
        <v>0</v>
      </c>
      <c r="E987" s="118">
        <v>0</v>
      </c>
      <c r="F987" s="119">
        <f>'SIU System Office'!D46</f>
        <v>0</v>
      </c>
      <c r="G987" s="120">
        <f t="shared" si="584"/>
        <v>0</v>
      </c>
      <c r="H987" s="118">
        <f t="shared" si="589"/>
        <v>0</v>
      </c>
      <c r="I987" s="119">
        <f t="shared" si="589"/>
        <v>0</v>
      </c>
      <c r="J987" s="120">
        <f t="shared" si="586"/>
        <v>0</v>
      </c>
    </row>
    <row r="988" spans="1:10" x14ac:dyDescent="0.2">
      <c r="A988" s="135" t="s">
        <v>40</v>
      </c>
      <c r="B988" s="118">
        <v>0</v>
      </c>
      <c r="C988" s="119">
        <f>'SIU System Office'!C47</f>
        <v>0</v>
      </c>
      <c r="D988" s="120">
        <f t="shared" si="583"/>
        <v>0</v>
      </c>
      <c r="E988" s="118">
        <v>0</v>
      </c>
      <c r="F988" s="119">
        <f>'SIU System Office'!D47</f>
        <v>0</v>
      </c>
      <c r="G988" s="120">
        <f t="shared" si="584"/>
        <v>0</v>
      </c>
      <c r="H988" s="118">
        <f t="shared" si="589"/>
        <v>0</v>
      </c>
      <c r="I988" s="119">
        <f t="shared" si="589"/>
        <v>0</v>
      </c>
      <c r="J988" s="120">
        <f t="shared" si="586"/>
        <v>0</v>
      </c>
    </row>
    <row r="989" spans="1:10" x14ac:dyDescent="0.2">
      <c r="A989" s="135" t="s">
        <v>41</v>
      </c>
      <c r="B989" s="118">
        <v>0</v>
      </c>
      <c r="C989" s="119">
        <f>'SIU System Office'!C48</f>
        <v>0</v>
      </c>
      <c r="D989" s="120">
        <f t="shared" si="583"/>
        <v>0</v>
      </c>
      <c r="E989" s="118">
        <v>0</v>
      </c>
      <c r="F989" s="119">
        <f>'SIU System Office'!D48</f>
        <v>0</v>
      </c>
      <c r="G989" s="120">
        <f t="shared" si="584"/>
        <v>0</v>
      </c>
      <c r="H989" s="118">
        <f t="shared" si="589"/>
        <v>0</v>
      </c>
      <c r="I989" s="119">
        <f t="shared" si="589"/>
        <v>0</v>
      </c>
      <c r="J989" s="120">
        <f t="shared" si="586"/>
        <v>0</v>
      </c>
    </row>
    <row r="990" spans="1:10" ht="16" thickBot="1" x14ac:dyDescent="0.25">
      <c r="A990" s="121" t="s">
        <v>42</v>
      </c>
      <c r="B990" s="122">
        <v>0</v>
      </c>
      <c r="C990" s="123">
        <f>'SIU System Office'!C49</f>
        <v>0</v>
      </c>
      <c r="D990" s="124">
        <f t="shared" si="583"/>
        <v>0</v>
      </c>
      <c r="E990" s="122">
        <v>0</v>
      </c>
      <c r="F990" s="123">
        <f>'SIU System Office'!D49</f>
        <v>0</v>
      </c>
      <c r="G990" s="124">
        <f t="shared" si="584"/>
        <v>0</v>
      </c>
      <c r="H990" s="122">
        <f t="shared" si="589"/>
        <v>0</v>
      </c>
      <c r="I990" s="123">
        <f t="shared" si="589"/>
        <v>0</v>
      </c>
      <c r="J990" s="124">
        <f t="shared" si="586"/>
        <v>0</v>
      </c>
    </row>
    <row r="991" spans="1:10" s="129" customFormat="1" ht="16" thickTop="1" x14ac:dyDescent="0.2">
      <c r="A991" s="125" t="s">
        <v>43</v>
      </c>
      <c r="B991" s="126">
        <v>0</v>
      </c>
      <c r="C991" s="127">
        <f>SUM(C984:C990)</f>
        <v>0</v>
      </c>
      <c r="D991" s="128">
        <f t="shared" si="583"/>
        <v>0</v>
      </c>
      <c r="E991" s="126">
        <v>0</v>
      </c>
      <c r="F991" s="127">
        <f>SUM(F984:F990)</f>
        <v>0</v>
      </c>
      <c r="G991" s="128">
        <f t="shared" si="584"/>
        <v>0</v>
      </c>
      <c r="H991" s="126">
        <f t="shared" si="589"/>
        <v>0</v>
      </c>
      <c r="I991" s="127">
        <f t="shared" si="589"/>
        <v>0</v>
      </c>
      <c r="J991" s="128">
        <f t="shared" si="586"/>
        <v>0</v>
      </c>
    </row>
    <row r="992" spans="1:10" s="134" customFormat="1" ht="16" thickBot="1" x14ac:dyDescent="0.25">
      <c r="A992" s="130" t="s">
        <v>17</v>
      </c>
      <c r="B992" s="131">
        <v>0</v>
      </c>
      <c r="C992" s="132">
        <f>C991/C1031</f>
        <v>0</v>
      </c>
      <c r="D992" s="133">
        <f t="shared" si="583"/>
        <v>0</v>
      </c>
      <c r="E992" s="131">
        <v>0</v>
      </c>
      <c r="F992" s="132">
        <f>F991/F1031</f>
        <v>0</v>
      </c>
      <c r="G992" s="133">
        <f t="shared" si="584"/>
        <v>0</v>
      </c>
      <c r="H992" s="131">
        <f>H991/H1031</f>
        <v>0</v>
      </c>
      <c r="I992" s="132">
        <f>I991/I1031</f>
        <v>0</v>
      </c>
      <c r="J992" s="133">
        <f t="shared" si="586"/>
        <v>0</v>
      </c>
    </row>
    <row r="993" spans="1:10" x14ac:dyDescent="0.2">
      <c r="A993" s="135" t="s">
        <v>44</v>
      </c>
      <c r="B993" s="118">
        <v>938.2</v>
      </c>
      <c r="C993" s="119">
        <f>'SIU System Office'!C51</f>
        <v>997.798</v>
      </c>
      <c r="D993" s="120">
        <f t="shared" si="583"/>
        <v>6.3523768919206941E-2</v>
      </c>
      <c r="E993" s="118">
        <v>121</v>
      </c>
      <c r="F993" s="119">
        <f>'SIU System Office'!D51</f>
        <v>230.732</v>
      </c>
      <c r="G993" s="120">
        <f t="shared" si="584"/>
        <v>0.90687603305785125</v>
      </c>
      <c r="H993" s="118">
        <f t="shared" ref="H993:I998" si="590">B993+E993</f>
        <v>1059.2</v>
      </c>
      <c r="I993" s="119">
        <f t="shared" si="590"/>
        <v>1228.53</v>
      </c>
      <c r="J993" s="120">
        <f t="shared" si="586"/>
        <v>0.15986593655589115</v>
      </c>
    </row>
    <row r="994" spans="1:10" x14ac:dyDescent="0.2">
      <c r="A994" s="135" t="s">
        <v>45</v>
      </c>
      <c r="B994" s="118">
        <v>275.90000000000003</v>
      </c>
      <c r="C994" s="119">
        <f>'SIU System Office'!C52</f>
        <v>264.69600000000003</v>
      </c>
      <c r="D994" s="120">
        <f t="shared" si="583"/>
        <v>-4.0608916274012349E-2</v>
      </c>
      <c r="E994" s="118">
        <v>902.4</v>
      </c>
      <c r="F994" s="119">
        <f>'SIU System Office'!D52</f>
        <v>528.33699999999999</v>
      </c>
      <c r="G994" s="120">
        <f t="shared" si="584"/>
        <v>-0.41452016843971629</v>
      </c>
      <c r="H994" s="118">
        <f t="shared" si="590"/>
        <v>1178.3</v>
      </c>
      <c r="I994" s="119">
        <f t="shared" si="590"/>
        <v>793.03300000000002</v>
      </c>
      <c r="J994" s="120">
        <f t="shared" si="586"/>
        <v>-0.32696851396079091</v>
      </c>
    </row>
    <row r="995" spans="1:10" x14ac:dyDescent="0.2">
      <c r="A995" s="135" t="s">
        <v>46</v>
      </c>
      <c r="B995" s="118">
        <v>569.79999999999995</v>
      </c>
      <c r="C995" s="119">
        <f>'SIU System Office'!C53</f>
        <v>728.42200000000003</v>
      </c>
      <c r="D995" s="120">
        <f t="shared" ref="D995:D1026" si="591">IFERROR((C995-B995)/B995,0)</f>
        <v>0.27838188838188854</v>
      </c>
      <c r="E995" s="118">
        <v>591.5</v>
      </c>
      <c r="F995" s="119">
        <f>'SIU System Office'!D53</f>
        <v>746.51499999999999</v>
      </c>
      <c r="G995" s="120">
        <f t="shared" ref="G995:G1026" si="592">IFERROR((F995-E995)/E995,0)</f>
        <v>0.26207100591715976</v>
      </c>
      <c r="H995" s="118">
        <f t="shared" si="590"/>
        <v>1161.3</v>
      </c>
      <c r="I995" s="119">
        <f t="shared" si="590"/>
        <v>1474.9369999999999</v>
      </c>
      <c r="J995" s="120">
        <f t="shared" si="586"/>
        <v>0.27007405493843101</v>
      </c>
    </row>
    <row r="996" spans="1:10" x14ac:dyDescent="0.2">
      <c r="A996" s="135" t="s">
        <v>47</v>
      </c>
      <c r="B996" s="118">
        <v>0</v>
      </c>
      <c r="C996" s="119">
        <f>'SIU System Office'!C54</f>
        <v>0</v>
      </c>
      <c r="D996" s="120">
        <f t="shared" si="591"/>
        <v>0</v>
      </c>
      <c r="E996" s="118">
        <v>0</v>
      </c>
      <c r="F996" s="119">
        <f>'SIU System Office'!D54</f>
        <v>0</v>
      </c>
      <c r="G996" s="120">
        <f t="shared" si="592"/>
        <v>0</v>
      </c>
      <c r="H996" s="118">
        <f t="shared" si="590"/>
        <v>0</v>
      </c>
      <c r="I996" s="119">
        <f t="shared" si="590"/>
        <v>0</v>
      </c>
      <c r="J996" s="120">
        <f t="shared" si="586"/>
        <v>0</v>
      </c>
    </row>
    <row r="997" spans="1:10" ht="16" thickBot="1" x14ac:dyDescent="0.25">
      <c r="A997" s="121" t="s">
        <v>48</v>
      </c>
      <c r="B997" s="122">
        <v>0</v>
      </c>
      <c r="C997" s="123">
        <f>'SIU System Office'!C55</f>
        <v>0</v>
      </c>
      <c r="D997" s="124">
        <f t="shared" si="591"/>
        <v>0</v>
      </c>
      <c r="E997" s="122">
        <v>0</v>
      </c>
      <c r="F997" s="123">
        <f>'SIU System Office'!D55</f>
        <v>0</v>
      </c>
      <c r="G997" s="124">
        <f t="shared" si="592"/>
        <v>0</v>
      </c>
      <c r="H997" s="122">
        <f t="shared" si="590"/>
        <v>0</v>
      </c>
      <c r="I997" s="123">
        <f t="shared" si="590"/>
        <v>0</v>
      </c>
      <c r="J997" s="124">
        <f t="shared" si="586"/>
        <v>0</v>
      </c>
    </row>
    <row r="998" spans="1:10" s="129" customFormat="1" ht="16" thickTop="1" x14ac:dyDescent="0.2">
      <c r="A998" s="125" t="s">
        <v>49</v>
      </c>
      <c r="B998" s="126">
        <v>1783.9</v>
      </c>
      <c r="C998" s="127">
        <f>SUM(C993:C997)</f>
        <v>1990.9160000000002</v>
      </c>
      <c r="D998" s="128">
        <f t="shared" si="591"/>
        <v>0.11604686361343128</v>
      </c>
      <c r="E998" s="126">
        <v>1614.9</v>
      </c>
      <c r="F998" s="127">
        <f>SUM(F993:F997)</f>
        <v>1505.5839999999998</v>
      </c>
      <c r="G998" s="128">
        <f t="shared" si="592"/>
        <v>-6.7692117158957371E-2</v>
      </c>
      <c r="H998" s="126">
        <f t="shared" si="590"/>
        <v>3398.8</v>
      </c>
      <c r="I998" s="127">
        <f t="shared" si="590"/>
        <v>3496.5</v>
      </c>
      <c r="J998" s="128">
        <f t="shared" si="586"/>
        <v>2.8745439566905912E-2</v>
      </c>
    </row>
    <row r="999" spans="1:10" s="134" customFormat="1" ht="16" thickBot="1" x14ac:dyDescent="0.25">
      <c r="A999" s="130" t="s">
        <v>17</v>
      </c>
      <c r="B999" s="131">
        <v>0.97014357189471401</v>
      </c>
      <c r="C999" s="132">
        <f>C998/C1031</f>
        <v>0.96884480213028323</v>
      </c>
      <c r="D999" s="133">
        <f t="shared" si="591"/>
        <v>-1.3387397515753725E-3</v>
      </c>
      <c r="E999" s="131">
        <v>1</v>
      </c>
      <c r="F999" s="132">
        <f>F998/F1031</f>
        <v>1</v>
      </c>
      <c r="G999" s="133">
        <f t="shared" si="592"/>
        <v>0</v>
      </c>
      <c r="H999" s="131">
        <f>H998/H1031</f>
        <v>0.98410400440107704</v>
      </c>
      <c r="I999" s="132">
        <f>I998/I1031</f>
        <v>0.98201892868517593</v>
      </c>
      <c r="J999" s="133">
        <f t="shared" si="586"/>
        <v>-2.1187554430998168E-3</v>
      </c>
    </row>
    <row r="1000" spans="1:10" x14ac:dyDescent="0.2">
      <c r="A1000" s="135" t="s">
        <v>50</v>
      </c>
      <c r="B1000" s="118">
        <v>0</v>
      </c>
      <c r="C1000" s="119">
        <f>'SIU System Office'!C57</f>
        <v>0</v>
      </c>
      <c r="D1000" s="120">
        <f t="shared" si="591"/>
        <v>0</v>
      </c>
      <c r="E1000" s="118">
        <v>0</v>
      </c>
      <c r="F1000" s="119">
        <f>'SIU System Office'!D57</f>
        <v>0</v>
      </c>
      <c r="G1000" s="120">
        <f t="shared" si="592"/>
        <v>0</v>
      </c>
      <c r="H1000" s="118">
        <f t="shared" ref="H1000:H1013" si="593">B1000+E1000</f>
        <v>0</v>
      </c>
      <c r="I1000" s="119">
        <f t="shared" ref="I1000:I1013" si="594">C1000+F1000</f>
        <v>0</v>
      </c>
      <c r="J1000" s="120">
        <f t="shared" si="586"/>
        <v>0</v>
      </c>
    </row>
    <row r="1001" spans="1:10" x14ac:dyDescent="0.2">
      <c r="A1001" s="135" t="s">
        <v>51</v>
      </c>
      <c r="B1001" s="118">
        <v>0</v>
      </c>
      <c r="C1001" s="119">
        <f>'SIU System Office'!C58</f>
        <v>0</v>
      </c>
      <c r="D1001" s="120">
        <f t="shared" si="591"/>
        <v>0</v>
      </c>
      <c r="E1001" s="118">
        <v>0</v>
      </c>
      <c r="F1001" s="119">
        <f>'SIU System Office'!D58</f>
        <v>0</v>
      </c>
      <c r="G1001" s="120">
        <f t="shared" si="592"/>
        <v>0</v>
      </c>
      <c r="H1001" s="118">
        <f t="shared" si="593"/>
        <v>0</v>
      </c>
      <c r="I1001" s="119">
        <f t="shared" si="594"/>
        <v>0</v>
      </c>
      <c r="J1001" s="120">
        <f t="shared" si="586"/>
        <v>0</v>
      </c>
    </row>
    <row r="1002" spans="1:10" x14ac:dyDescent="0.2">
      <c r="A1002" s="135" t="s">
        <v>52</v>
      </c>
      <c r="B1002" s="118">
        <v>0</v>
      </c>
      <c r="C1002" s="119">
        <f>'SIU System Office'!C59</f>
        <v>0</v>
      </c>
      <c r="D1002" s="120">
        <f t="shared" si="591"/>
        <v>0</v>
      </c>
      <c r="E1002" s="118">
        <v>0</v>
      </c>
      <c r="F1002" s="119">
        <f>'SIU System Office'!D59</f>
        <v>0</v>
      </c>
      <c r="G1002" s="120">
        <f t="shared" si="592"/>
        <v>0</v>
      </c>
      <c r="H1002" s="118">
        <f t="shared" si="593"/>
        <v>0</v>
      </c>
      <c r="I1002" s="119">
        <f t="shared" si="594"/>
        <v>0</v>
      </c>
      <c r="J1002" s="120">
        <f t="shared" si="586"/>
        <v>0</v>
      </c>
    </row>
    <row r="1003" spans="1:10" x14ac:dyDescent="0.2">
      <c r="A1003" s="135" t="s">
        <v>53</v>
      </c>
      <c r="B1003" s="118">
        <v>0</v>
      </c>
      <c r="C1003" s="119">
        <f>'SIU System Office'!C60</f>
        <v>0</v>
      </c>
      <c r="D1003" s="120">
        <f t="shared" si="591"/>
        <v>0</v>
      </c>
      <c r="E1003" s="118">
        <v>0</v>
      </c>
      <c r="F1003" s="119">
        <f>'SIU System Office'!D60</f>
        <v>0</v>
      </c>
      <c r="G1003" s="120">
        <f t="shared" si="592"/>
        <v>0</v>
      </c>
      <c r="H1003" s="118">
        <f t="shared" si="593"/>
        <v>0</v>
      </c>
      <c r="I1003" s="119">
        <f t="shared" si="594"/>
        <v>0</v>
      </c>
      <c r="J1003" s="120">
        <f t="shared" si="586"/>
        <v>0</v>
      </c>
    </row>
    <row r="1004" spans="1:10" x14ac:dyDescent="0.2">
      <c r="A1004" s="135" t="s">
        <v>54</v>
      </c>
      <c r="B1004" s="118">
        <v>0</v>
      </c>
      <c r="C1004" s="119">
        <f>'SIU System Office'!C62</f>
        <v>0</v>
      </c>
      <c r="D1004" s="120">
        <f t="shared" si="591"/>
        <v>0</v>
      </c>
      <c r="E1004" s="118">
        <v>0</v>
      </c>
      <c r="F1004" s="119">
        <f>'SIU System Office'!D62</f>
        <v>0</v>
      </c>
      <c r="G1004" s="120">
        <f t="shared" si="592"/>
        <v>0</v>
      </c>
      <c r="H1004" s="118">
        <f t="shared" si="593"/>
        <v>0</v>
      </c>
      <c r="I1004" s="119">
        <f t="shared" si="594"/>
        <v>0</v>
      </c>
      <c r="J1004" s="120">
        <f t="shared" si="586"/>
        <v>0</v>
      </c>
    </row>
    <row r="1005" spans="1:10" x14ac:dyDescent="0.2">
      <c r="A1005" s="135" t="s">
        <v>55</v>
      </c>
      <c r="B1005" s="118">
        <v>0</v>
      </c>
      <c r="C1005" s="119">
        <f>'SIU System Office'!C63</f>
        <v>0</v>
      </c>
      <c r="D1005" s="120">
        <f t="shared" si="591"/>
        <v>0</v>
      </c>
      <c r="E1005" s="118">
        <v>0</v>
      </c>
      <c r="F1005" s="119">
        <f>'SIU System Office'!D63</f>
        <v>0</v>
      </c>
      <c r="G1005" s="120">
        <f t="shared" si="592"/>
        <v>0</v>
      </c>
      <c r="H1005" s="118">
        <f t="shared" si="593"/>
        <v>0</v>
      </c>
      <c r="I1005" s="119">
        <f t="shared" si="594"/>
        <v>0</v>
      </c>
      <c r="J1005" s="120">
        <f t="shared" si="586"/>
        <v>0</v>
      </c>
    </row>
    <row r="1006" spans="1:10" x14ac:dyDescent="0.2">
      <c r="A1006" s="135" t="s">
        <v>56</v>
      </c>
      <c r="B1006" s="118">
        <v>0</v>
      </c>
      <c r="C1006" s="119">
        <f>'SIU System Office'!C64</f>
        <v>0</v>
      </c>
      <c r="D1006" s="120">
        <f t="shared" si="591"/>
        <v>0</v>
      </c>
      <c r="E1006" s="118">
        <v>0</v>
      </c>
      <c r="F1006" s="119">
        <f>'SIU System Office'!D64</f>
        <v>0</v>
      </c>
      <c r="G1006" s="120">
        <f t="shared" si="592"/>
        <v>0</v>
      </c>
      <c r="H1006" s="118">
        <f t="shared" si="593"/>
        <v>0</v>
      </c>
      <c r="I1006" s="119">
        <f t="shared" si="594"/>
        <v>0</v>
      </c>
      <c r="J1006" s="120">
        <f t="shared" si="586"/>
        <v>0</v>
      </c>
    </row>
    <row r="1007" spans="1:10" x14ac:dyDescent="0.2">
      <c r="A1007" s="135" t="s">
        <v>57</v>
      </c>
      <c r="B1007" s="118">
        <v>0</v>
      </c>
      <c r="C1007" s="119">
        <f>'SIU System Office'!C65</f>
        <v>0</v>
      </c>
      <c r="D1007" s="120">
        <f t="shared" si="591"/>
        <v>0</v>
      </c>
      <c r="E1007" s="118">
        <v>0</v>
      </c>
      <c r="F1007" s="119">
        <f>'SIU System Office'!D65</f>
        <v>0</v>
      </c>
      <c r="G1007" s="120">
        <f t="shared" si="592"/>
        <v>0</v>
      </c>
      <c r="H1007" s="118">
        <f t="shared" si="593"/>
        <v>0</v>
      </c>
      <c r="I1007" s="119">
        <f t="shared" si="594"/>
        <v>0</v>
      </c>
      <c r="J1007" s="120">
        <f t="shared" si="586"/>
        <v>0</v>
      </c>
    </row>
    <row r="1008" spans="1:10" x14ac:dyDescent="0.2">
      <c r="A1008" s="135" t="s">
        <v>58</v>
      </c>
      <c r="B1008" s="118">
        <v>0</v>
      </c>
      <c r="C1008" s="119">
        <f>'SIU System Office'!C66</f>
        <v>0</v>
      </c>
      <c r="D1008" s="120">
        <f t="shared" si="591"/>
        <v>0</v>
      </c>
      <c r="E1008" s="118">
        <v>0</v>
      </c>
      <c r="F1008" s="119">
        <f>'SIU System Office'!D66</f>
        <v>0</v>
      </c>
      <c r="G1008" s="120">
        <f t="shared" si="592"/>
        <v>0</v>
      </c>
      <c r="H1008" s="118">
        <f t="shared" si="593"/>
        <v>0</v>
      </c>
      <c r="I1008" s="119">
        <f t="shared" si="594"/>
        <v>0</v>
      </c>
      <c r="J1008" s="120">
        <f t="shared" si="586"/>
        <v>0</v>
      </c>
    </row>
    <row r="1009" spans="1:10" x14ac:dyDescent="0.2">
      <c r="A1009" s="135" t="s">
        <v>59</v>
      </c>
      <c r="B1009" s="118">
        <v>0</v>
      </c>
      <c r="C1009" s="119">
        <f>'SIU System Office'!C67</f>
        <v>0</v>
      </c>
      <c r="D1009" s="120">
        <f t="shared" si="591"/>
        <v>0</v>
      </c>
      <c r="E1009" s="118">
        <v>0</v>
      </c>
      <c r="F1009" s="119">
        <f>'SIU System Office'!D67</f>
        <v>0</v>
      </c>
      <c r="G1009" s="120">
        <f t="shared" si="592"/>
        <v>0</v>
      </c>
      <c r="H1009" s="118">
        <f t="shared" si="593"/>
        <v>0</v>
      </c>
      <c r="I1009" s="119">
        <f t="shared" si="594"/>
        <v>0</v>
      </c>
      <c r="J1009" s="120">
        <f t="shared" si="586"/>
        <v>0</v>
      </c>
    </row>
    <row r="1010" spans="1:10" x14ac:dyDescent="0.2">
      <c r="A1010" s="135" t="s">
        <v>60</v>
      </c>
      <c r="B1010" s="118">
        <v>0</v>
      </c>
      <c r="C1010" s="119">
        <f>'SIU System Office'!C68</f>
        <v>0</v>
      </c>
      <c r="D1010" s="120">
        <f t="shared" si="591"/>
        <v>0</v>
      </c>
      <c r="E1010" s="118">
        <v>0</v>
      </c>
      <c r="F1010" s="119">
        <f>'SIU System Office'!D68</f>
        <v>0</v>
      </c>
      <c r="G1010" s="120">
        <f t="shared" si="592"/>
        <v>0</v>
      </c>
      <c r="H1010" s="118">
        <f t="shared" si="593"/>
        <v>0</v>
      </c>
      <c r="I1010" s="119">
        <f t="shared" si="594"/>
        <v>0</v>
      </c>
      <c r="J1010" s="120">
        <f t="shared" si="586"/>
        <v>0</v>
      </c>
    </row>
    <row r="1011" spans="1:10" x14ac:dyDescent="0.2">
      <c r="A1011" s="135" t="s">
        <v>61</v>
      </c>
      <c r="B1011" s="118">
        <v>0</v>
      </c>
      <c r="C1011" s="119">
        <f>'SIU System Office'!C69</f>
        <v>0</v>
      </c>
      <c r="D1011" s="120">
        <f t="shared" si="591"/>
        <v>0</v>
      </c>
      <c r="E1011" s="118">
        <v>0</v>
      </c>
      <c r="F1011" s="119">
        <f>'SIU System Office'!D69</f>
        <v>0</v>
      </c>
      <c r="G1011" s="120">
        <f t="shared" si="592"/>
        <v>0</v>
      </c>
      <c r="H1011" s="118">
        <f t="shared" si="593"/>
        <v>0</v>
      </c>
      <c r="I1011" s="119">
        <f t="shared" si="594"/>
        <v>0</v>
      </c>
      <c r="J1011" s="120">
        <f t="shared" si="586"/>
        <v>0</v>
      </c>
    </row>
    <row r="1012" spans="1:10" ht="16" thickBot="1" x14ac:dyDescent="0.25">
      <c r="A1012" s="121" t="s">
        <v>62</v>
      </c>
      <c r="B1012" s="122">
        <v>0</v>
      </c>
      <c r="C1012" s="123">
        <f>'SIU System Office'!C70</f>
        <v>0</v>
      </c>
      <c r="D1012" s="124">
        <f t="shared" si="591"/>
        <v>0</v>
      </c>
      <c r="E1012" s="122">
        <v>0</v>
      </c>
      <c r="F1012" s="123">
        <f>'SIU System Office'!D70</f>
        <v>0</v>
      </c>
      <c r="G1012" s="124">
        <f t="shared" si="592"/>
        <v>0</v>
      </c>
      <c r="H1012" s="122">
        <f t="shared" si="593"/>
        <v>0</v>
      </c>
      <c r="I1012" s="123">
        <f t="shared" si="594"/>
        <v>0</v>
      </c>
      <c r="J1012" s="124">
        <f t="shared" si="586"/>
        <v>0</v>
      </c>
    </row>
    <row r="1013" spans="1:10" s="129" customFormat="1" ht="16" thickTop="1" x14ac:dyDescent="0.2">
      <c r="A1013" s="125" t="s">
        <v>63</v>
      </c>
      <c r="B1013" s="126">
        <v>0</v>
      </c>
      <c r="C1013" s="127">
        <f>SUM(C1000:C1012)</f>
        <v>0</v>
      </c>
      <c r="D1013" s="128">
        <f t="shared" si="591"/>
        <v>0</v>
      </c>
      <c r="E1013" s="126">
        <v>0</v>
      </c>
      <c r="F1013" s="127">
        <f>SUM(F1000:F1012)</f>
        <v>0</v>
      </c>
      <c r="G1013" s="128">
        <f t="shared" si="592"/>
        <v>0</v>
      </c>
      <c r="H1013" s="126">
        <f t="shared" si="593"/>
        <v>0</v>
      </c>
      <c r="I1013" s="127">
        <f t="shared" si="594"/>
        <v>0</v>
      </c>
      <c r="J1013" s="128">
        <f t="shared" si="586"/>
        <v>0</v>
      </c>
    </row>
    <row r="1014" spans="1:10" s="134" customFormat="1" ht="16" thickBot="1" x14ac:dyDescent="0.25">
      <c r="A1014" s="130" t="s">
        <v>17</v>
      </c>
      <c r="B1014" s="131">
        <v>0</v>
      </c>
      <c r="C1014" s="132">
        <f>C1013/C1031</f>
        <v>0</v>
      </c>
      <c r="D1014" s="133">
        <f t="shared" si="591"/>
        <v>0</v>
      </c>
      <c r="E1014" s="131">
        <v>0</v>
      </c>
      <c r="F1014" s="132">
        <f>F1013/F1031</f>
        <v>0</v>
      </c>
      <c r="G1014" s="133">
        <f t="shared" si="592"/>
        <v>0</v>
      </c>
      <c r="H1014" s="131">
        <f>H1013/H1031</f>
        <v>0</v>
      </c>
      <c r="I1014" s="132">
        <f>I1013/I1031</f>
        <v>0</v>
      </c>
      <c r="J1014" s="133">
        <f t="shared" si="586"/>
        <v>0</v>
      </c>
    </row>
    <row r="1015" spans="1:10" x14ac:dyDescent="0.2">
      <c r="A1015" s="135" t="s">
        <v>64</v>
      </c>
      <c r="B1015" s="118">
        <v>0</v>
      </c>
      <c r="C1015" s="119">
        <f>'SIU System Office'!C75</f>
        <v>0</v>
      </c>
      <c r="D1015" s="120">
        <f t="shared" si="591"/>
        <v>0</v>
      </c>
      <c r="E1015" s="118">
        <v>0</v>
      </c>
      <c r="F1015" s="119">
        <f>'SIU System Office'!D75</f>
        <v>0</v>
      </c>
      <c r="G1015" s="120">
        <f t="shared" si="592"/>
        <v>0</v>
      </c>
      <c r="H1015" s="118">
        <f t="shared" ref="H1015:I1021" si="595">B1015+E1015</f>
        <v>0</v>
      </c>
      <c r="I1015" s="119">
        <f t="shared" si="595"/>
        <v>0</v>
      </c>
      <c r="J1015" s="120">
        <f t="shared" si="586"/>
        <v>0</v>
      </c>
    </row>
    <row r="1016" spans="1:10" x14ac:dyDescent="0.2">
      <c r="A1016" s="135" t="s">
        <v>65</v>
      </c>
      <c r="B1016" s="118">
        <v>0</v>
      </c>
      <c r="C1016" s="119">
        <f>'SIU System Office'!C76</f>
        <v>0</v>
      </c>
      <c r="D1016" s="120">
        <f t="shared" si="591"/>
        <v>0</v>
      </c>
      <c r="E1016" s="118">
        <v>0</v>
      </c>
      <c r="F1016" s="119">
        <f>'SIU System Office'!D76</f>
        <v>0</v>
      </c>
      <c r="G1016" s="120">
        <f t="shared" si="592"/>
        <v>0</v>
      </c>
      <c r="H1016" s="118">
        <f t="shared" si="595"/>
        <v>0</v>
      </c>
      <c r="I1016" s="119">
        <f t="shared" si="595"/>
        <v>0</v>
      </c>
      <c r="J1016" s="120">
        <f t="shared" si="586"/>
        <v>0</v>
      </c>
    </row>
    <row r="1017" spans="1:10" x14ac:dyDescent="0.2">
      <c r="A1017" s="135" t="s">
        <v>66</v>
      </c>
      <c r="B1017" s="118">
        <v>0</v>
      </c>
      <c r="C1017" s="119">
        <f>'SIU System Office'!C77</f>
        <v>0</v>
      </c>
      <c r="D1017" s="120">
        <f t="shared" si="591"/>
        <v>0</v>
      </c>
      <c r="E1017" s="118">
        <v>0</v>
      </c>
      <c r="F1017" s="119">
        <f>'SIU System Office'!D77</f>
        <v>0</v>
      </c>
      <c r="G1017" s="120">
        <f t="shared" si="592"/>
        <v>0</v>
      </c>
      <c r="H1017" s="118">
        <f t="shared" si="595"/>
        <v>0</v>
      </c>
      <c r="I1017" s="119">
        <f t="shared" si="595"/>
        <v>0</v>
      </c>
      <c r="J1017" s="120">
        <f t="shared" si="586"/>
        <v>0</v>
      </c>
    </row>
    <row r="1018" spans="1:10" x14ac:dyDescent="0.2">
      <c r="A1018" s="135" t="s">
        <v>67</v>
      </c>
      <c r="B1018" s="118">
        <v>0</v>
      </c>
      <c r="C1018" s="119">
        <f>'SIU System Office'!C78</f>
        <v>0</v>
      </c>
      <c r="D1018" s="120">
        <f t="shared" si="591"/>
        <v>0</v>
      </c>
      <c r="E1018" s="118">
        <v>0</v>
      </c>
      <c r="F1018" s="119">
        <f>'SIU System Office'!D78</f>
        <v>0</v>
      </c>
      <c r="G1018" s="120">
        <f t="shared" si="592"/>
        <v>0</v>
      </c>
      <c r="H1018" s="118">
        <f t="shared" si="595"/>
        <v>0</v>
      </c>
      <c r="I1018" s="119">
        <f t="shared" si="595"/>
        <v>0</v>
      </c>
      <c r="J1018" s="120">
        <f t="shared" si="586"/>
        <v>0</v>
      </c>
    </row>
    <row r="1019" spans="1:10" x14ac:dyDescent="0.2">
      <c r="A1019" s="135" t="s">
        <v>68</v>
      </c>
      <c r="B1019" s="118">
        <v>0</v>
      </c>
      <c r="C1019" s="119">
        <f>'SIU System Office'!C79</f>
        <v>0</v>
      </c>
      <c r="D1019" s="120">
        <f t="shared" si="591"/>
        <v>0</v>
      </c>
      <c r="E1019" s="118">
        <v>0</v>
      </c>
      <c r="F1019" s="119">
        <f>'SIU System Office'!D79</f>
        <v>0</v>
      </c>
      <c r="G1019" s="120">
        <f t="shared" si="592"/>
        <v>0</v>
      </c>
      <c r="H1019" s="118">
        <f t="shared" si="595"/>
        <v>0</v>
      </c>
      <c r="I1019" s="119">
        <f t="shared" si="595"/>
        <v>0</v>
      </c>
      <c r="J1019" s="120">
        <f t="shared" si="586"/>
        <v>0</v>
      </c>
    </row>
    <row r="1020" spans="1:10" ht="16" thickBot="1" x14ac:dyDescent="0.25">
      <c r="A1020" s="121" t="s">
        <v>69</v>
      </c>
      <c r="B1020" s="122">
        <v>0</v>
      </c>
      <c r="C1020" s="123">
        <f>'SIU System Office'!C80</f>
        <v>0</v>
      </c>
      <c r="D1020" s="124">
        <f t="shared" si="591"/>
        <v>0</v>
      </c>
      <c r="E1020" s="122">
        <v>0</v>
      </c>
      <c r="F1020" s="123">
        <f>'SIU System Office'!D80</f>
        <v>0</v>
      </c>
      <c r="G1020" s="124">
        <f t="shared" si="592"/>
        <v>0</v>
      </c>
      <c r="H1020" s="122">
        <f t="shared" si="595"/>
        <v>0</v>
      </c>
      <c r="I1020" s="123">
        <f t="shared" si="595"/>
        <v>0</v>
      </c>
      <c r="J1020" s="124">
        <f t="shared" si="586"/>
        <v>0</v>
      </c>
    </row>
    <row r="1021" spans="1:10" s="129" customFormat="1" ht="16" thickTop="1" x14ac:dyDescent="0.2">
      <c r="A1021" s="125" t="s">
        <v>70</v>
      </c>
      <c r="B1021" s="126">
        <v>0</v>
      </c>
      <c r="C1021" s="127">
        <f>SUM(C1015:C1020)</f>
        <v>0</v>
      </c>
      <c r="D1021" s="128">
        <f t="shared" si="591"/>
        <v>0</v>
      </c>
      <c r="E1021" s="126">
        <v>0</v>
      </c>
      <c r="F1021" s="127">
        <f>SUM(F1015:F1020)</f>
        <v>0</v>
      </c>
      <c r="G1021" s="128">
        <f t="shared" si="592"/>
        <v>0</v>
      </c>
      <c r="H1021" s="126">
        <f t="shared" si="595"/>
        <v>0</v>
      </c>
      <c r="I1021" s="127">
        <f t="shared" si="595"/>
        <v>0</v>
      </c>
      <c r="J1021" s="128">
        <f t="shared" si="586"/>
        <v>0</v>
      </c>
    </row>
    <row r="1022" spans="1:10" s="134" customFormat="1" ht="16" thickBot="1" x14ac:dyDescent="0.25">
      <c r="A1022" s="130" t="s">
        <v>17</v>
      </c>
      <c r="B1022" s="131">
        <v>0</v>
      </c>
      <c r="C1022" s="132">
        <f>C1021/C1031</f>
        <v>0</v>
      </c>
      <c r="D1022" s="133">
        <f t="shared" si="591"/>
        <v>0</v>
      </c>
      <c r="E1022" s="131">
        <v>0</v>
      </c>
      <c r="F1022" s="132">
        <f>F1021/F1031</f>
        <v>0</v>
      </c>
      <c r="G1022" s="133">
        <f t="shared" si="592"/>
        <v>0</v>
      </c>
      <c r="H1022" s="131">
        <f>H1021/H1031</f>
        <v>0</v>
      </c>
      <c r="I1022" s="132">
        <f>I1021/I1031</f>
        <v>0</v>
      </c>
      <c r="J1022" s="133">
        <f t="shared" si="586"/>
        <v>0</v>
      </c>
    </row>
    <row r="1023" spans="1:10" x14ac:dyDescent="0.2">
      <c r="A1023" s="135" t="s">
        <v>71</v>
      </c>
      <c r="B1023" s="118">
        <v>0</v>
      </c>
      <c r="C1023" s="119">
        <f>'SIU System Office'!C81</f>
        <v>0</v>
      </c>
      <c r="D1023" s="120">
        <f t="shared" si="591"/>
        <v>0</v>
      </c>
      <c r="E1023" s="118">
        <v>0</v>
      </c>
      <c r="F1023" s="119">
        <f>'SIU System Office'!D81</f>
        <v>0</v>
      </c>
      <c r="G1023" s="120">
        <f t="shared" si="592"/>
        <v>0</v>
      </c>
      <c r="H1023" s="118">
        <f t="shared" ref="H1023:I1025" si="596">B1023+E1023</f>
        <v>0</v>
      </c>
      <c r="I1023" s="119">
        <f t="shared" si="596"/>
        <v>0</v>
      </c>
      <c r="J1023" s="120">
        <f t="shared" si="586"/>
        <v>0</v>
      </c>
    </row>
    <row r="1024" spans="1:10" ht="16" thickBot="1" x14ac:dyDescent="0.25">
      <c r="A1024" s="121" t="s">
        <v>72</v>
      </c>
      <c r="B1024" s="122">
        <v>0</v>
      </c>
      <c r="C1024" s="123">
        <f>'SIU System Office'!C82</f>
        <v>0</v>
      </c>
      <c r="D1024" s="124">
        <f t="shared" si="591"/>
        <v>0</v>
      </c>
      <c r="E1024" s="122">
        <v>0</v>
      </c>
      <c r="F1024" s="123">
        <f>'SIU System Office'!D82</f>
        <v>0</v>
      </c>
      <c r="G1024" s="124">
        <f t="shared" si="592"/>
        <v>0</v>
      </c>
      <c r="H1024" s="122">
        <f t="shared" si="596"/>
        <v>0</v>
      </c>
      <c r="I1024" s="123">
        <f t="shared" si="596"/>
        <v>0</v>
      </c>
      <c r="J1024" s="124">
        <f t="shared" si="586"/>
        <v>0</v>
      </c>
    </row>
    <row r="1025" spans="1:14" s="129" customFormat="1" ht="16" thickTop="1" x14ac:dyDescent="0.2">
      <c r="A1025" s="125" t="s">
        <v>73</v>
      </c>
      <c r="B1025" s="126">
        <v>0</v>
      </c>
      <c r="C1025" s="127">
        <f>SUM(C1023:C1024)</f>
        <v>0</v>
      </c>
      <c r="D1025" s="128">
        <f t="shared" si="591"/>
        <v>0</v>
      </c>
      <c r="E1025" s="126">
        <v>0</v>
      </c>
      <c r="F1025" s="127">
        <f>SUM(F1023:F1024)</f>
        <v>0</v>
      </c>
      <c r="G1025" s="128">
        <f t="shared" si="592"/>
        <v>0</v>
      </c>
      <c r="H1025" s="126">
        <f t="shared" si="596"/>
        <v>0</v>
      </c>
      <c r="I1025" s="127">
        <f t="shared" si="596"/>
        <v>0</v>
      </c>
      <c r="J1025" s="128">
        <f t="shared" si="586"/>
        <v>0</v>
      </c>
    </row>
    <row r="1026" spans="1:14" s="134" customFormat="1" ht="16" thickBot="1" x14ac:dyDescent="0.25">
      <c r="A1026" s="130" t="s">
        <v>17</v>
      </c>
      <c r="B1026" s="131">
        <v>0</v>
      </c>
      <c r="C1026" s="132">
        <f>C1025/C1031</f>
        <v>0</v>
      </c>
      <c r="D1026" s="133">
        <f t="shared" si="591"/>
        <v>0</v>
      </c>
      <c r="E1026" s="131">
        <v>0</v>
      </c>
      <c r="F1026" s="132">
        <f>F1025/F1031</f>
        <v>0</v>
      </c>
      <c r="G1026" s="133">
        <f t="shared" si="592"/>
        <v>0</v>
      </c>
      <c r="H1026" s="131">
        <f>H1025/H1031</f>
        <v>0</v>
      </c>
      <c r="I1026" s="132">
        <f>I1025/I1031</f>
        <v>0</v>
      </c>
      <c r="J1026" s="133">
        <f t="shared" si="586"/>
        <v>0</v>
      </c>
    </row>
    <row r="1027" spans="1:14" s="129" customFormat="1" x14ac:dyDescent="0.2">
      <c r="A1027" s="125" t="s">
        <v>74</v>
      </c>
      <c r="B1027" s="126">
        <v>31.3</v>
      </c>
      <c r="C1027" s="127">
        <f>'SIU System Office'!C83</f>
        <v>36.649000000000001</v>
      </c>
      <c r="D1027" s="128">
        <f t="shared" ref="D1027:D1031" si="597">IFERROR((C1027-B1027)/B1027,0)</f>
        <v>0.17089456869009584</v>
      </c>
      <c r="E1027" s="126">
        <v>0</v>
      </c>
      <c r="F1027" s="127">
        <f>'SIU System Office'!D83</f>
        <v>0</v>
      </c>
      <c r="G1027" s="128">
        <f t="shared" ref="G1027:G1031" si="598">IFERROR((F1027-E1027)/E1027,0)</f>
        <v>0</v>
      </c>
      <c r="H1027" s="126">
        <f>B1027+E1027</f>
        <v>31.3</v>
      </c>
      <c r="I1027" s="127">
        <f>C1027+F1027</f>
        <v>36.649000000000001</v>
      </c>
      <c r="J1027" s="128">
        <f t="shared" ref="J1027:J1031" si="599">IFERROR((I1027-H1027)/H1027,0)</f>
        <v>0.17089456869009584</v>
      </c>
    </row>
    <row r="1028" spans="1:14" s="134" customFormat="1" ht="16" thickBot="1" x14ac:dyDescent="0.25">
      <c r="A1028" s="130" t="s">
        <v>17</v>
      </c>
      <c r="B1028" s="131">
        <v>1.7021970850554711E-2</v>
      </c>
      <c r="C1028" s="132">
        <f>C1027/C1031</f>
        <v>1.783460133590405E-2</v>
      </c>
      <c r="D1028" s="133">
        <f t="shared" si="597"/>
        <v>4.774009381662505E-2</v>
      </c>
      <c r="E1028" s="131">
        <v>0</v>
      </c>
      <c r="F1028" s="132">
        <f>F1027/F1031</f>
        <v>0</v>
      </c>
      <c r="G1028" s="133">
        <f t="shared" si="598"/>
        <v>0</v>
      </c>
      <c r="H1028" s="131">
        <f>H1027/H1031</f>
        <v>9.0627443032110493E-3</v>
      </c>
      <c r="I1028" s="132">
        <f>I1027/I1031</f>
        <v>1.0293153644325186E-2</v>
      </c>
      <c r="J1028" s="133">
        <f t="shared" si="599"/>
        <v>0.13576564669028418</v>
      </c>
    </row>
    <row r="1029" spans="1:14" s="129" customFormat="1" x14ac:dyDescent="0.2">
      <c r="A1029" s="125" t="s">
        <v>75</v>
      </c>
      <c r="B1029" s="126">
        <v>23.6</v>
      </c>
      <c r="C1029" s="127">
        <f>'SIU System Office'!C84</f>
        <v>27.373000000000001</v>
      </c>
      <c r="D1029" s="128">
        <f t="shared" si="597"/>
        <v>0.15987288135593217</v>
      </c>
      <c r="E1029" s="126">
        <v>0</v>
      </c>
      <c r="F1029" s="127">
        <f>'SIU System Office'!D84</f>
        <v>0</v>
      </c>
      <c r="G1029" s="128">
        <f t="shared" si="598"/>
        <v>0</v>
      </c>
      <c r="H1029" s="126">
        <f>B1029+E1029</f>
        <v>23.6</v>
      </c>
      <c r="I1029" s="127">
        <f>C1029+F1029</f>
        <v>27.373000000000001</v>
      </c>
      <c r="J1029" s="128">
        <f t="shared" si="599"/>
        <v>0.15987288135593217</v>
      </c>
    </row>
    <row r="1030" spans="1:14" s="134" customFormat="1" ht="16" thickBot="1" x14ac:dyDescent="0.25">
      <c r="A1030" s="130" t="s">
        <v>17</v>
      </c>
      <c r="B1030" s="131">
        <v>1.2834457254731348E-2</v>
      </c>
      <c r="C1030" s="132">
        <f>C1029/C1031</f>
        <v>1.3320596533812699E-2</v>
      </c>
      <c r="D1030" s="133">
        <f t="shared" si="597"/>
        <v>3.7877665524355494E-2</v>
      </c>
      <c r="E1030" s="131">
        <v>0</v>
      </c>
      <c r="F1030" s="132">
        <f>F1029/F1031</f>
        <v>0</v>
      </c>
      <c r="G1030" s="133">
        <f t="shared" si="598"/>
        <v>0</v>
      </c>
      <c r="H1030" s="131">
        <f>H1029/H1031</f>
        <v>6.833251295711845E-3</v>
      </c>
      <c r="I1030" s="132">
        <f>I1029/I1031</f>
        <v>7.6879176704988767E-3</v>
      </c>
      <c r="J1030" s="133">
        <f t="shared" si="599"/>
        <v>0.12507462960177845</v>
      </c>
    </row>
    <row r="1031" spans="1:14" ht="17" thickBot="1" x14ac:dyDescent="0.25">
      <c r="A1031" s="137" t="s">
        <v>76</v>
      </c>
      <c r="B1031" s="138">
        <v>1838.8</v>
      </c>
      <c r="C1031" s="139">
        <f>C961+C967+C975+C982+C991+C998+C1013+C1021+C1025+C1027+C1029</f>
        <v>2054.9380000000001</v>
      </c>
      <c r="D1031" s="140">
        <f t="shared" si="597"/>
        <v>0.11754296280182736</v>
      </c>
      <c r="E1031" s="138">
        <v>1614.9</v>
      </c>
      <c r="F1031" s="139">
        <f>F961+F967+F975+F982+F991+F998+F1013+F1021+F1025+F1027+F1029</f>
        <v>1505.5839999999998</v>
      </c>
      <c r="G1031" s="140">
        <f t="shared" si="598"/>
        <v>-6.7692117158957371E-2</v>
      </c>
      <c r="H1031" s="138">
        <f>H961+H967+H975+H982+H991+H998+H1013+H1021+H1025+H1027+H1029</f>
        <v>3453.7000000000003</v>
      </c>
      <c r="I1031" s="139">
        <f>I961+I967+I975+I982+I991+I998+I1013+I1021+I1025+I1027+I1029</f>
        <v>3560.5219999999999</v>
      </c>
      <c r="J1031" s="140">
        <f t="shared" si="599"/>
        <v>3.0929727538581711E-2</v>
      </c>
    </row>
    <row r="1033" spans="1:14" s="107" customFormat="1" ht="12" x14ac:dyDescent="0.15">
      <c r="A1033" s="146" t="s">
        <v>99</v>
      </c>
      <c r="B1033" s="146"/>
      <c r="C1033" s="146"/>
      <c r="D1033" s="146"/>
      <c r="E1033" s="146"/>
      <c r="F1033" s="146"/>
      <c r="G1033" s="146"/>
      <c r="H1033" s="146"/>
      <c r="I1033" s="146"/>
      <c r="J1033" s="146"/>
      <c r="K1033" s="106"/>
      <c r="L1033" s="106"/>
      <c r="M1033" s="106"/>
      <c r="N1033" s="106"/>
    </row>
    <row r="1034" spans="1:14" s="107" customFormat="1" ht="12" x14ac:dyDescent="0.15">
      <c r="A1034" s="146" t="str">
        <f>A2</f>
        <v>Total Expenditures by Function, Fiscal Years 2021 and 2022</v>
      </c>
      <c r="B1034" s="146"/>
      <c r="C1034" s="146"/>
      <c r="D1034" s="146"/>
      <c r="E1034" s="146"/>
      <c r="F1034" s="146"/>
      <c r="G1034" s="146"/>
      <c r="H1034" s="146"/>
      <c r="I1034" s="146"/>
      <c r="J1034" s="146"/>
      <c r="K1034" s="106"/>
      <c r="L1034" s="106"/>
      <c r="M1034" s="106"/>
      <c r="N1034" s="106"/>
    </row>
    <row r="1035" spans="1:14" s="107" customFormat="1" ht="13" thickBot="1" x14ac:dyDescent="0.2">
      <c r="A1035" s="147" t="s">
        <v>1</v>
      </c>
      <c r="B1035" s="147"/>
      <c r="C1035" s="147"/>
      <c r="D1035" s="147"/>
      <c r="E1035" s="147"/>
      <c r="F1035" s="147"/>
      <c r="G1035" s="147"/>
      <c r="H1035" s="147"/>
      <c r="I1035" s="147"/>
      <c r="J1035" s="147"/>
      <c r="K1035" s="108"/>
      <c r="L1035" s="108"/>
      <c r="M1035" s="108"/>
      <c r="N1035" s="108"/>
    </row>
    <row r="1036" spans="1:14" ht="29" customHeight="1" x14ac:dyDescent="0.2">
      <c r="A1036" s="148" t="s">
        <v>100</v>
      </c>
      <c r="B1036" s="150" t="s">
        <v>3</v>
      </c>
      <c r="C1036" s="151"/>
      <c r="D1036" s="152"/>
      <c r="E1036" s="150" t="s">
        <v>4</v>
      </c>
      <c r="F1036" s="151"/>
      <c r="G1036" s="152"/>
      <c r="H1036" s="150" t="s">
        <v>5</v>
      </c>
      <c r="I1036" s="151"/>
      <c r="J1036" s="152"/>
    </row>
    <row r="1037" spans="1:14" ht="33" thickBot="1" x14ac:dyDescent="0.25">
      <c r="A1037" s="149"/>
      <c r="B1037" s="110" t="str">
        <f>B5</f>
        <v>FY2021</v>
      </c>
      <c r="C1037" s="111" t="str">
        <f>C5</f>
        <v>FY2022</v>
      </c>
      <c r="D1037" s="112" t="s">
        <v>6</v>
      </c>
      <c r="E1037" s="110" t="str">
        <f>E5</f>
        <v>FY2021</v>
      </c>
      <c r="F1037" s="111" t="str">
        <f>F5</f>
        <v>FY2022</v>
      </c>
      <c r="G1037" s="112" t="s">
        <v>6</v>
      </c>
      <c r="H1037" s="110" t="str">
        <f>H5</f>
        <v>FY2021</v>
      </c>
      <c r="I1037" s="111" t="str">
        <f>I5</f>
        <v>FY2022</v>
      </c>
      <c r="J1037" s="112" t="s">
        <v>6</v>
      </c>
    </row>
    <row r="1038" spans="1:14" x14ac:dyDescent="0.2">
      <c r="A1038" s="113" t="s">
        <v>7</v>
      </c>
      <c r="B1038" s="114">
        <f>B1124+B1210+B1296+B1382</f>
        <v>537428.89999999991</v>
      </c>
      <c r="C1038" s="115">
        <f t="shared" ref="C1038:C1046" si="600">C1124+C1210+C1296+C1382</f>
        <v>592229.74</v>
      </c>
      <c r="D1038" s="116">
        <f t="shared" ref="D1038:D1048" si="601">IFERROR((C1038-B1038)/B1038,0)</f>
        <v>0.10196853946633702</v>
      </c>
      <c r="E1038" s="114">
        <f t="shared" ref="E1038:F1038" si="602">E1124+E1210+E1296+E1382</f>
        <v>255669.99999999997</v>
      </c>
      <c r="F1038" s="115">
        <f t="shared" si="602"/>
        <v>276004.25</v>
      </c>
      <c r="G1038" s="116">
        <f t="shared" ref="G1038:G1048" si="603">IFERROR((F1038-E1038)/E1038,0)</f>
        <v>7.9533187311769199E-2</v>
      </c>
      <c r="H1038" s="114">
        <f t="shared" ref="H1038:H1047" si="604">B1038+E1038</f>
        <v>793098.89999999991</v>
      </c>
      <c r="I1038" s="115">
        <f t="shared" ref="I1038:I1047" si="605">C1038+F1038</f>
        <v>868233.99</v>
      </c>
      <c r="J1038" s="116">
        <f>IFERROR((I1038-H1038)/H1038,0)</f>
        <v>9.4736091551759924E-2</v>
      </c>
    </row>
    <row r="1039" spans="1:14" x14ac:dyDescent="0.2">
      <c r="A1039" s="117" t="s">
        <v>8</v>
      </c>
      <c r="B1039" s="118">
        <f t="shared" ref="B1039" si="606">B1125+B1211+B1297+B1383</f>
        <v>293.39999999999998</v>
      </c>
      <c r="C1039" s="119">
        <f t="shared" si="600"/>
        <v>289.89999999999998</v>
      </c>
      <c r="D1039" s="120">
        <f t="shared" si="601"/>
        <v>-1.1929107021131561E-2</v>
      </c>
      <c r="E1039" s="118">
        <f t="shared" ref="E1039:F1039" si="607">E1125+E1211+E1297+E1383</f>
        <v>1614.1</v>
      </c>
      <c r="F1039" s="119">
        <f t="shared" si="607"/>
        <v>2050.4</v>
      </c>
      <c r="G1039" s="120">
        <f t="shared" si="603"/>
        <v>0.27030543336844076</v>
      </c>
      <c r="H1039" s="118">
        <f t="shared" si="604"/>
        <v>1907.5</v>
      </c>
      <c r="I1039" s="119">
        <f t="shared" si="605"/>
        <v>2340.3000000000002</v>
      </c>
      <c r="J1039" s="120">
        <f t="shared" ref="J1039:J1048" si="608">IFERROR((I1039-H1039)/H1039,0)</f>
        <v>0.22689384010484936</v>
      </c>
    </row>
    <row r="1040" spans="1:14" x14ac:dyDescent="0.2">
      <c r="A1040" s="117" t="s">
        <v>9</v>
      </c>
      <c r="B1040" s="118">
        <f t="shared" ref="B1040" si="609">B1126+B1212+B1298+B1384</f>
        <v>0</v>
      </c>
      <c r="C1040" s="119">
        <f t="shared" si="600"/>
        <v>0</v>
      </c>
      <c r="D1040" s="120">
        <f t="shared" si="601"/>
        <v>0</v>
      </c>
      <c r="E1040" s="118">
        <f t="shared" ref="E1040:F1040" si="610">E1126+E1212+E1298+E1384</f>
        <v>0</v>
      </c>
      <c r="F1040" s="119">
        <f t="shared" si="610"/>
        <v>0</v>
      </c>
      <c r="G1040" s="120">
        <f t="shared" si="603"/>
        <v>0</v>
      </c>
      <c r="H1040" s="118">
        <f t="shared" si="604"/>
        <v>0</v>
      </c>
      <c r="I1040" s="119">
        <f t="shared" si="605"/>
        <v>0</v>
      </c>
      <c r="J1040" s="120">
        <f t="shared" si="608"/>
        <v>0</v>
      </c>
    </row>
    <row r="1041" spans="1:10" x14ac:dyDescent="0.2">
      <c r="A1041" s="117" t="s">
        <v>10</v>
      </c>
      <c r="B1041" s="118">
        <f t="shared" ref="B1041" si="611">B1127+B1213+B1299+B1385</f>
        <v>158787</v>
      </c>
      <c r="C1041" s="119">
        <f t="shared" si="600"/>
        <v>140909.79999999999</v>
      </c>
      <c r="D1041" s="120">
        <f t="shared" si="601"/>
        <v>-0.11258604293802396</v>
      </c>
      <c r="E1041" s="118">
        <f t="shared" ref="E1041:F1041" si="612">E1127+E1213+E1299+E1385</f>
        <v>85.9</v>
      </c>
      <c r="F1041" s="119">
        <f t="shared" si="612"/>
        <v>171.7</v>
      </c>
      <c r="G1041" s="120">
        <f t="shared" si="603"/>
        <v>0.99883585564609989</v>
      </c>
      <c r="H1041" s="118">
        <f t="shared" si="604"/>
        <v>158872.9</v>
      </c>
      <c r="I1041" s="119">
        <f t="shared" si="605"/>
        <v>141081.5</v>
      </c>
      <c r="J1041" s="120">
        <f t="shared" si="608"/>
        <v>-0.11198511514550306</v>
      </c>
    </row>
    <row r="1042" spans="1:10" x14ac:dyDescent="0.2">
      <c r="A1042" s="117" t="s">
        <v>11</v>
      </c>
      <c r="B1042" s="118">
        <f t="shared" ref="B1042" si="613">B1128+B1214+B1300+B1386</f>
        <v>17236.900000000001</v>
      </c>
      <c r="C1042" s="119">
        <f t="shared" si="600"/>
        <v>18153.2</v>
      </c>
      <c r="D1042" s="120">
        <f t="shared" si="601"/>
        <v>5.3159210762956169E-2</v>
      </c>
      <c r="E1042" s="118">
        <f t="shared" ref="E1042:F1042" si="614">E1128+E1214+E1300+E1386</f>
        <v>469.1</v>
      </c>
      <c r="F1042" s="119">
        <f t="shared" si="614"/>
        <v>331.2</v>
      </c>
      <c r="G1042" s="120">
        <f t="shared" si="603"/>
        <v>-0.29396717117885318</v>
      </c>
      <c r="H1042" s="118">
        <f t="shared" si="604"/>
        <v>17706</v>
      </c>
      <c r="I1042" s="119">
        <f t="shared" si="605"/>
        <v>18484.400000000001</v>
      </c>
      <c r="J1042" s="120">
        <f t="shared" si="608"/>
        <v>4.3962498588049334E-2</v>
      </c>
    </row>
    <row r="1043" spans="1:10" x14ac:dyDescent="0.2">
      <c r="A1043" s="117" t="s">
        <v>12</v>
      </c>
      <c r="B1043" s="118">
        <f t="shared" ref="B1043" si="615">B1129+B1215+B1301+B1387</f>
        <v>0</v>
      </c>
      <c r="C1043" s="119">
        <f t="shared" si="600"/>
        <v>0</v>
      </c>
      <c r="D1043" s="120">
        <f t="shared" si="601"/>
        <v>0</v>
      </c>
      <c r="E1043" s="118">
        <f t="shared" ref="E1043:F1043" si="616">E1129+E1215+E1301+E1387</f>
        <v>0</v>
      </c>
      <c r="F1043" s="119">
        <f t="shared" si="616"/>
        <v>0</v>
      </c>
      <c r="G1043" s="120">
        <f t="shared" si="603"/>
        <v>0</v>
      </c>
      <c r="H1043" s="118">
        <f t="shared" si="604"/>
        <v>0</v>
      </c>
      <c r="I1043" s="119">
        <f t="shared" si="605"/>
        <v>0</v>
      </c>
      <c r="J1043" s="120">
        <f t="shared" si="608"/>
        <v>0</v>
      </c>
    </row>
    <row r="1044" spans="1:10" x14ac:dyDescent="0.2">
      <c r="A1044" s="117" t="s">
        <v>13</v>
      </c>
      <c r="B1044" s="118">
        <f t="shared" ref="B1044" si="617">B1130+B1216+B1302+B1388</f>
        <v>21394.5</v>
      </c>
      <c r="C1044" s="119">
        <f t="shared" si="600"/>
        <v>20083.400000000001</v>
      </c>
      <c r="D1044" s="120">
        <f t="shared" si="601"/>
        <v>-6.1282105213956793E-2</v>
      </c>
      <c r="E1044" s="118">
        <f t="shared" ref="E1044:F1044" si="618">E1130+E1216+E1302+E1388</f>
        <v>463.20000000000005</v>
      </c>
      <c r="F1044" s="119">
        <f t="shared" si="618"/>
        <v>1271.8</v>
      </c>
      <c r="G1044" s="120">
        <f t="shared" si="603"/>
        <v>1.7456822107081171</v>
      </c>
      <c r="H1044" s="118">
        <f t="shared" si="604"/>
        <v>21857.7</v>
      </c>
      <c r="I1044" s="119">
        <f t="shared" si="605"/>
        <v>21355.200000000001</v>
      </c>
      <c r="J1044" s="120">
        <f t="shared" si="608"/>
        <v>-2.2989610068762951E-2</v>
      </c>
    </row>
    <row r="1045" spans="1:10" x14ac:dyDescent="0.2">
      <c r="A1045" s="117" t="s">
        <v>14</v>
      </c>
      <c r="B1045" s="118">
        <f t="shared" ref="B1045" si="619">B1131+B1217+B1303+B1389</f>
        <v>118163.6</v>
      </c>
      <c r="C1045" s="119">
        <f t="shared" si="600"/>
        <v>109702.04000000001</v>
      </c>
      <c r="D1045" s="120">
        <f t="shared" si="601"/>
        <v>-7.1608854164903549E-2</v>
      </c>
      <c r="E1045" s="118">
        <f t="shared" ref="E1045:F1045" si="620">E1131+E1217+E1303+E1389</f>
        <v>69499.399999999994</v>
      </c>
      <c r="F1045" s="119">
        <f t="shared" si="620"/>
        <v>64125.3</v>
      </c>
      <c r="G1045" s="120">
        <f t="shared" si="603"/>
        <v>-7.7325847417387655E-2</v>
      </c>
      <c r="H1045" s="118">
        <f t="shared" si="604"/>
        <v>187663</v>
      </c>
      <c r="I1045" s="119">
        <f t="shared" si="605"/>
        <v>173827.34000000003</v>
      </c>
      <c r="J1045" s="120">
        <f t="shared" si="608"/>
        <v>-7.3726094115515436E-2</v>
      </c>
    </row>
    <row r="1046" spans="1:10" ht="16" thickBot="1" x14ac:dyDescent="0.25">
      <c r="A1046" s="121" t="s">
        <v>15</v>
      </c>
      <c r="B1046" s="122">
        <f t="shared" ref="B1046" si="621">B1132+B1218+B1304+B1390</f>
        <v>1306.8000000000002</v>
      </c>
      <c r="C1046" s="123">
        <f t="shared" si="600"/>
        <v>1287.1000000000001</v>
      </c>
      <c r="D1046" s="124">
        <f t="shared" si="601"/>
        <v>-1.5074992347719652E-2</v>
      </c>
      <c r="E1046" s="122">
        <f t="shared" ref="E1046:F1046" si="622">E1132+E1218+E1304+E1390</f>
        <v>233.3</v>
      </c>
      <c r="F1046" s="123">
        <f t="shared" si="622"/>
        <v>255.5</v>
      </c>
      <c r="G1046" s="124">
        <f t="shared" si="603"/>
        <v>9.5156450921560165E-2</v>
      </c>
      <c r="H1046" s="122">
        <f t="shared" si="604"/>
        <v>1540.1000000000001</v>
      </c>
      <c r="I1046" s="123">
        <f t="shared" si="605"/>
        <v>1542.6000000000001</v>
      </c>
      <c r="J1046" s="124">
        <f t="shared" si="608"/>
        <v>1.6232712161547949E-3</v>
      </c>
    </row>
    <row r="1047" spans="1:10" s="129" customFormat="1" ht="16" thickTop="1" x14ac:dyDescent="0.2">
      <c r="A1047" s="125" t="s">
        <v>16</v>
      </c>
      <c r="B1047" s="126">
        <f>SUM(B1038:B1046)</f>
        <v>854611.1</v>
      </c>
      <c r="C1047" s="127">
        <f>SUM(C1038:C1046)</f>
        <v>882655.17999999993</v>
      </c>
      <c r="D1047" s="128">
        <f t="shared" si="601"/>
        <v>3.2815019603653593E-2</v>
      </c>
      <c r="E1047" s="126">
        <f>SUM(E1038:E1046)</f>
        <v>328034.99999999994</v>
      </c>
      <c r="F1047" s="127">
        <f>SUM(F1038:F1046)</f>
        <v>344210.15</v>
      </c>
      <c r="G1047" s="128">
        <f t="shared" si="603"/>
        <v>4.930922005273853E-2</v>
      </c>
      <c r="H1047" s="126">
        <f t="shared" si="604"/>
        <v>1182646.0999999999</v>
      </c>
      <c r="I1047" s="127">
        <f t="shared" si="605"/>
        <v>1226865.33</v>
      </c>
      <c r="J1047" s="128">
        <f t="shared" si="608"/>
        <v>3.7390078063082623E-2</v>
      </c>
    </row>
    <row r="1048" spans="1:10" s="134" customFormat="1" ht="16" thickBot="1" x14ac:dyDescent="0.25">
      <c r="A1048" s="130" t="s">
        <v>17</v>
      </c>
      <c r="B1048" s="131">
        <f>B1047/B1117</f>
        <v>0.44207270123758574</v>
      </c>
      <c r="C1048" s="132">
        <f>C1047/C1117</f>
        <v>0.44609072821138418</v>
      </c>
      <c r="D1048" s="133">
        <f t="shared" si="601"/>
        <v>9.0890637728815709E-3</v>
      </c>
      <c r="E1048" s="131">
        <f>E1047/E1117</f>
        <v>9.5512211549321394E-2</v>
      </c>
      <c r="F1048" s="132">
        <f>F1047/F1117</f>
        <v>9.146949596877757E-2</v>
      </c>
      <c r="G1048" s="133">
        <f t="shared" si="603"/>
        <v>-4.2326688022046401E-2</v>
      </c>
      <c r="H1048" s="131">
        <f>H1047/H1117</f>
        <v>0.22032749904912249</v>
      </c>
      <c r="I1048" s="132">
        <f>I1047/I1117</f>
        <v>0.21367412197308705</v>
      </c>
      <c r="J1048" s="133">
        <f t="shared" si="608"/>
        <v>-3.0197669853966158E-2</v>
      </c>
    </row>
    <row r="1049" spans="1:10" x14ac:dyDescent="0.2">
      <c r="A1049" s="135" t="s">
        <v>18</v>
      </c>
      <c r="B1049" s="118">
        <f t="shared" ref="B1049:C1049" si="623">B1135+B1221+B1307+B1393</f>
        <v>48404.800000000003</v>
      </c>
      <c r="C1049" s="119">
        <f t="shared" si="623"/>
        <v>56977</v>
      </c>
      <c r="D1049" s="120">
        <f t="shared" ref="D1049:D1080" si="624">IFERROR((C1049-B1049)/B1049,0)</f>
        <v>0.17709400720589685</v>
      </c>
      <c r="E1049" s="118">
        <f t="shared" ref="E1049:F1049" si="625">E1135+E1221+E1307+E1393</f>
        <v>312009.7</v>
      </c>
      <c r="F1049" s="119">
        <f t="shared" si="625"/>
        <v>325152.5</v>
      </c>
      <c r="G1049" s="120">
        <f t="shared" ref="G1049:G1080" si="626">IFERROR((F1049-E1049)/E1049,0)</f>
        <v>4.2123049379554509E-2</v>
      </c>
      <c r="H1049" s="118">
        <f t="shared" ref="H1049:I1053" si="627">B1049+E1049</f>
        <v>360414.5</v>
      </c>
      <c r="I1049" s="119">
        <f t="shared" si="627"/>
        <v>382129.5</v>
      </c>
      <c r="J1049" s="120">
        <f t="shared" ref="J1049:J1112" si="628">IFERROR((I1049-H1049)/H1049,0)</f>
        <v>6.0250073179630673E-2</v>
      </c>
    </row>
    <row r="1050" spans="1:10" x14ac:dyDescent="0.2">
      <c r="A1050" s="135" t="s">
        <v>19</v>
      </c>
      <c r="B1050" s="118">
        <f t="shared" ref="B1050:C1050" si="629">B1136+B1222+B1308+B1394</f>
        <v>40221.599999999999</v>
      </c>
      <c r="C1050" s="119">
        <f t="shared" si="629"/>
        <v>45782.1</v>
      </c>
      <c r="D1050" s="120">
        <f t="shared" si="624"/>
        <v>0.13824661375977088</v>
      </c>
      <c r="E1050" s="118">
        <f t="shared" ref="E1050:F1050" si="630">E1136+E1222+E1308+E1394</f>
        <v>340498.3</v>
      </c>
      <c r="F1050" s="119">
        <f t="shared" si="630"/>
        <v>349656.5</v>
      </c>
      <c r="G1050" s="120">
        <f t="shared" si="626"/>
        <v>2.6896463212885385E-2</v>
      </c>
      <c r="H1050" s="118">
        <f t="shared" si="627"/>
        <v>380719.89999999997</v>
      </c>
      <c r="I1050" s="119">
        <f t="shared" si="627"/>
        <v>395438.6</v>
      </c>
      <c r="J1050" s="120">
        <f t="shared" si="628"/>
        <v>3.8660180358315949E-2</v>
      </c>
    </row>
    <row r="1051" spans="1:10" x14ac:dyDescent="0.2">
      <c r="A1051" s="135" t="s">
        <v>20</v>
      </c>
      <c r="B1051" s="118">
        <f t="shared" ref="B1051:C1051" si="631">B1137+B1223+B1309+B1395</f>
        <v>290.3</v>
      </c>
      <c r="C1051" s="119">
        <f t="shared" si="631"/>
        <v>287.89999999999998</v>
      </c>
      <c r="D1051" s="120">
        <f t="shared" si="624"/>
        <v>-8.2673096796418676E-3</v>
      </c>
      <c r="E1051" s="118">
        <f t="shared" ref="E1051:F1051" si="632">E1137+E1223+E1309+E1395</f>
        <v>3057.5</v>
      </c>
      <c r="F1051" s="119">
        <f t="shared" si="632"/>
        <v>3248.5</v>
      </c>
      <c r="G1051" s="120">
        <f t="shared" si="626"/>
        <v>6.2469337694194604E-2</v>
      </c>
      <c r="H1051" s="118">
        <f t="shared" si="627"/>
        <v>3347.8</v>
      </c>
      <c r="I1051" s="119">
        <f t="shared" si="627"/>
        <v>3536.4</v>
      </c>
      <c r="J1051" s="120">
        <f t="shared" si="628"/>
        <v>5.6335503913017476E-2</v>
      </c>
    </row>
    <row r="1052" spans="1:10" ht="16" thickBot="1" x14ac:dyDescent="0.25">
      <c r="A1052" s="121" t="s">
        <v>21</v>
      </c>
      <c r="B1052" s="122">
        <f t="shared" ref="B1052:C1052" si="633">B1138+B1224+B1310+B1396</f>
        <v>45374.6</v>
      </c>
      <c r="C1052" s="123">
        <f t="shared" si="633"/>
        <v>44368.7</v>
      </c>
      <c r="D1052" s="124">
        <f t="shared" si="624"/>
        <v>-2.2168790468676342E-2</v>
      </c>
      <c r="E1052" s="122">
        <f t="shared" ref="E1052:F1052" si="634">E1138+E1224+E1310+E1396</f>
        <v>26377.599999999999</v>
      </c>
      <c r="F1052" s="123">
        <f t="shared" si="634"/>
        <v>21596.799999999999</v>
      </c>
      <c r="G1052" s="124">
        <f t="shared" si="626"/>
        <v>-0.18124469246633507</v>
      </c>
      <c r="H1052" s="122">
        <f t="shared" si="627"/>
        <v>71752.2</v>
      </c>
      <c r="I1052" s="123">
        <f t="shared" si="627"/>
        <v>65965.5</v>
      </c>
      <c r="J1052" s="124">
        <f t="shared" si="628"/>
        <v>-8.064839823726655E-2</v>
      </c>
    </row>
    <row r="1053" spans="1:10" s="129" customFormat="1" ht="16" thickTop="1" x14ac:dyDescent="0.2">
      <c r="A1053" s="125" t="s">
        <v>22</v>
      </c>
      <c r="B1053" s="126">
        <f>SUM(B1049:B1052)</f>
        <v>134291.29999999999</v>
      </c>
      <c r="C1053" s="127">
        <f>SUM(C1049:C1052)</f>
        <v>147415.70000000001</v>
      </c>
      <c r="D1053" s="128">
        <f t="shared" si="624"/>
        <v>9.7730828430434624E-2</v>
      </c>
      <c r="E1053" s="126">
        <f>SUM(E1049:E1052)</f>
        <v>681943.1</v>
      </c>
      <c r="F1053" s="127">
        <f>SUM(F1049:F1052)</f>
        <v>699654.3</v>
      </c>
      <c r="G1053" s="128">
        <f t="shared" si="626"/>
        <v>2.597166831074333E-2</v>
      </c>
      <c r="H1053" s="126">
        <f t="shared" si="627"/>
        <v>816234.39999999991</v>
      </c>
      <c r="I1053" s="127">
        <f t="shared" si="627"/>
        <v>847070</v>
      </c>
      <c r="J1053" s="128">
        <f t="shared" si="628"/>
        <v>3.7777873610815832E-2</v>
      </c>
    </row>
    <row r="1054" spans="1:10" s="134" customFormat="1" ht="16" thickBot="1" x14ac:dyDescent="0.25">
      <c r="A1054" s="130" t="s">
        <v>17</v>
      </c>
      <c r="B1054" s="131">
        <f>B1053/B1117</f>
        <v>6.9466120605860368E-2</v>
      </c>
      <c r="C1054" s="132">
        <f>C1053/C1117</f>
        <v>7.4503360375442376E-2</v>
      </c>
      <c r="D1054" s="133">
        <f t="shared" si="624"/>
        <v>7.2513618518622897E-2</v>
      </c>
      <c r="E1054" s="131">
        <f>E1053/E1117</f>
        <v>0.19855775643391727</v>
      </c>
      <c r="F1054" s="132">
        <f>F1053/F1117</f>
        <v>0.18592428542094963</v>
      </c>
      <c r="G1054" s="133">
        <f t="shared" si="626"/>
        <v>-6.3626177288985564E-2</v>
      </c>
      <c r="H1054" s="131">
        <f>H1053/H1117</f>
        <v>0.15206483494078327</v>
      </c>
      <c r="I1054" s="132">
        <f>I1053/I1117</f>
        <v>0.14752795932357371</v>
      </c>
      <c r="J1054" s="133">
        <f t="shared" si="628"/>
        <v>-2.9835139853183652E-2</v>
      </c>
    </row>
    <row r="1055" spans="1:10" x14ac:dyDescent="0.2">
      <c r="A1055" s="135" t="s">
        <v>23</v>
      </c>
      <c r="B1055" s="118">
        <f t="shared" ref="B1055:C1055" si="635">B1141+B1227+B1313+B1399</f>
        <v>10968.6</v>
      </c>
      <c r="C1055" s="119">
        <f t="shared" si="635"/>
        <v>10984.8</v>
      </c>
      <c r="D1055" s="120">
        <f t="shared" si="624"/>
        <v>1.4769432744378415E-3</v>
      </c>
      <c r="E1055" s="118">
        <f t="shared" ref="E1055:F1055" si="636">E1141+E1227+E1313+E1399</f>
        <v>188117.59999999998</v>
      </c>
      <c r="F1055" s="119">
        <f t="shared" si="636"/>
        <v>288873.5</v>
      </c>
      <c r="G1055" s="120">
        <f t="shared" si="626"/>
        <v>0.53560060302704282</v>
      </c>
      <c r="H1055" s="118">
        <f t="shared" ref="H1055:I1061" si="637">B1055+E1055</f>
        <v>199086.19999999998</v>
      </c>
      <c r="I1055" s="119">
        <f t="shared" si="637"/>
        <v>299858.3</v>
      </c>
      <c r="J1055" s="120">
        <f t="shared" si="628"/>
        <v>0.50617320537536015</v>
      </c>
    </row>
    <row r="1056" spans="1:10" x14ac:dyDescent="0.2">
      <c r="A1056" s="135" t="s">
        <v>24</v>
      </c>
      <c r="B1056" s="118">
        <f t="shared" ref="B1056:C1056" si="638">B1142+B1228+B1314+B1400</f>
        <v>7626.3</v>
      </c>
      <c r="C1056" s="119">
        <f t="shared" si="638"/>
        <v>7516.8</v>
      </c>
      <c r="D1056" s="120">
        <f t="shared" si="624"/>
        <v>-1.4358207780968491E-2</v>
      </c>
      <c r="E1056" s="118">
        <f t="shared" ref="E1056:F1056" si="639">E1142+E1228+E1314+E1400</f>
        <v>22392.3</v>
      </c>
      <c r="F1056" s="119">
        <f t="shared" si="639"/>
        <v>20273.3</v>
      </c>
      <c r="G1056" s="120">
        <f t="shared" si="626"/>
        <v>-9.4630743603828102E-2</v>
      </c>
      <c r="H1056" s="118">
        <f t="shared" si="637"/>
        <v>30018.6</v>
      </c>
      <c r="I1056" s="119">
        <f t="shared" si="637"/>
        <v>27790.1</v>
      </c>
      <c r="J1056" s="120">
        <f t="shared" si="628"/>
        <v>-7.4237306203487174E-2</v>
      </c>
    </row>
    <row r="1057" spans="1:10" x14ac:dyDescent="0.2">
      <c r="A1057" s="135" t="s">
        <v>25</v>
      </c>
      <c r="B1057" s="118">
        <f t="shared" ref="B1057:C1057" si="640">B1143+B1229+B1315+B1401</f>
        <v>1633.3000000000002</v>
      </c>
      <c r="C1057" s="119">
        <f t="shared" si="640"/>
        <v>1358.9</v>
      </c>
      <c r="D1057" s="120">
        <f t="shared" si="624"/>
        <v>-0.16800342864140089</v>
      </c>
      <c r="E1057" s="118">
        <f t="shared" ref="E1057:F1057" si="641">E1143+E1229+E1315+E1401</f>
        <v>3895.2</v>
      </c>
      <c r="F1057" s="119">
        <f t="shared" si="641"/>
        <v>4393.7</v>
      </c>
      <c r="G1057" s="120">
        <f t="shared" si="626"/>
        <v>0.12797802423495586</v>
      </c>
      <c r="H1057" s="118">
        <f t="shared" si="637"/>
        <v>5528.5</v>
      </c>
      <c r="I1057" s="119">
        <f t="shared" si="637"/>
        <v>5752.6</v>
      </c>
      <c r="J1057" s="120">
        <f t="shared" si="628"/>
        <v>4.053540743420464E-2</v>
      </c>
    </row>
    <row r="1058" spans="1:10" x14ac:dyDescent="0.2">
      <c r="A1058" s="135" t="s">
        <v>26</v>
      </c>
      <c r="B1058" s="118">
        <f t="shared" ref="B1058:C1058" si="642">B1144+B1230+B1316+B1402</f>
        <v>19697</v>
      </c>
      <c r="C1058" s="119">
        <f t="shared" si="642"/>
        <v>18828.900000000001</v>
      </c>
      <c r="D1058" s="120">
        <f t="shared" si="624"/>
        <v>-4.4072701426613119E-2</v>
      </c>
      <c r="E1058" s="118">
        <f t="shared" ref="E1058:F1058" si="643">E1144+E1230+E1316+E1402</f>
        <v>169599.80000000002</v>
      </c>
      <c r="F1058" s="119">
        <f t="shared" si="643"/>
        <v>206118.5</v>
      </c>
      <c r="G1058" s="120">
        <f t="shared" si="626"/>
        <v>0.21532277750327522</v>
      </c>
      <c r="H1058" s="118">
        <f t="shared" si="637"/>
        <v>189296.80000000002</v>
      </c>
      <c r="I1058" s="119">
        <f t="shared" si="637"/>
        <v>224947.4</v>
      </c>
      <c r="J1058" s="120">
        <f t="shared" si="628"/>
        <v>0.18833176260771431</v>
      </c>
    </row>
    <row r="1059" spans="1:10" x14ac:dyDescent="0.2">
      <c r="A1059" s="135" t="s">
        <v>27</v>
      </c>
      <c r="B1059" s="118">
        <f t="shared" ref="B1059:C1059" si="644">B1145+B1231+B1317+B1403</f>
        <v>8867.4</v>
      </c>
      <c r="C1059" s="119">
        <f t="shared" si="644"/>
        <v>7051.9</v>
      </c>
      <c r="D1059" s="120">
        <f t="shared" si="624"/>
        <v>-0.20473870582132306</v>
      </c>
      <c r="E1059" s="118">
        <f t="shared" ref="E1059:F1059" si="645">E1145+E1231+E1317+E1403</f>
        <v>43764.6</v>
      </c>
      <c r="F1059" s="119">
        <f t="shared" si="645"/>
        <v>47427.7</v>
      </c>
      <c r="G1059" s="120">
        <f t="shared" si="626"/>
        <v>8.3700068091562552E-2</v>
      </c>
      <c r="H1059" s="118">
        <f t="shared" si="637"/>
        <v>52632</v>
      </c>
      <c r="I1059" s="119">
        <f t="shared" si="637"/>
        <v>54479.6</v>
      </c>
      <c r="J1059" s="120">
        <f t="shared" si="628"/>
        <v>3.5104119167046637E-2</v>
      </c>
    </row>
    <row r="1060" spans="1:10" ht="16" thickBot="1" x14ac:dyDescent="0.25">
      <c r="A1060" s="121" t="s">
        <v>28</v>
      </c>
      <c r="B1060" s="122">
        <f t="shared" ref="B1060:C1060" si="646">B1146+B1232+B1318+B1404</f>
        <v>2097.1999999999998</v>
      </c>
      <c r="C1060" s="123">
        <f t="shared" si="646"/>
        <v>2121.3000000000002</v>
      </c>
      <c r="D1060" s="124">
        <f t="shared" si="624"/>
        <v>1.1491512492847781E-2</v>
      </c>
      <c r="E1060" s="122">
        <f t="shared" ref="E1060:F1060" si="647">E1146+E1232+E1318+E1404</f>
        <v>6709.7</v>
      </c>
      <c r="F1060" s="123">
        <f t="shared" si="647"/>
        <v>6675.7</v>
      </c>
      <c r="G1060" s="124">
        <f t="shared" si="626"/>
        <v>-5.0672906389257347E-3</v>
      </c>
      <c r="H1060" s="122">
        <f t="shared" si="637"/>
        <v>8806.9</v>
      </c>
      <c r="I1060" s="123">
        <f t="shared" si="637"/>
        <v>8797</v>
      </c>
      <c r="J1060" s="124">
        <f t="shared" si="628"/>
        <v>-1.1241185888337141E-3</v>
      </c>
    </row>
    <row r="1061" spans="1:10" s="129" customFormat="1" ht="16" thickTop="1" x14ac:dyDescent="0.2">
      <c r="A1061" s="125" t="s">
        <v>29</v>
      </c>
      <c r="B1061" s="126">
        <f>SUM(B1055:B1060)</f>
        <v>50889.799999999996</v>
      </c>
      <c r="C1061" s="127">
        <f>SUM(C1055:C1060)</f>
        <v>47862.600000000006</v>
      </c>
      <c r="D1061" s="128">
        <f t="shared" si="624"/>
        <v>-5.9485397859688781E-2</v>
      </c>
      <c r="E1061" s="126">
        <f>SUM(E1055:E1060)</f>
        <v>434479.2</v>
      </c>
      <c r="F1061" s="127">
        <f>SUM(F1055:F1060)</f>
        <v>573762.39999999991</v>
      </c>
      <c r="G1061" s="128">
        <f t="shared" si="626"/>
        <v>0.32057507010692315</v>
      </c>
      <c r="H1061" s="126">
        <f t="shared" si="637"/>
        <v>485369</v>
      </c>
      <c r="I1061" s="127">
        <f t="shared" si="637"/>
        <v>621624.99999999988</v>
      </c>
      <c r="J1061" s="128">
        <f t="shared" si="628"/>
        <v>0.28072662242541219</v>
      </c>
    </row>
    <row r="1062" spans="1:10" s="134" customFormat="1" ht="16" thickBot="1" x14ac:dyDescent="0.25">
      <c r="A1062" s="130" t="s">
        <v>17</v>
      </c>
      <c r="B1062" s="131">
        <f>B1061/B1117</f>
        <v>2.6324244269048797E-2</v>
      </c>
      <c r="C1062" s="132">
        <f>C1061/C1117</f>
        <v>2.4189584530722633E-2</v>
      </c>
      <c r="D1062" s="133">
        <f t="shared" si="624"/>
        <v>-8.1091016954132622E-2</v>
      </c>
      <c r="E1062" s="131">
        <f>E1061/E1117</f>
        <v>0.1265050048445438</v>
      </c>
      <c r="F1062" s="132">
        <f>F1061/F1117</f>
        <v>0.15247010448075435</v>
      </c>
      <c r="G1062" s="133">
        <f t="shared" si="626"/>
        <v>0.20524958414189121</v>
      </c>
      <c r="H1062" s="131">
        <f>H1061/H1117</f>
        <v>9.0424462471041467E-2</v>
      </c>
      <c r="I1062" s="132">
        <f>I1061/I1117</f>
        <v>0.10826385979259859</v>
      </c>
      <c r="J1062" s="133">
        <f t="shared" si="628"/>
        <v>0.19728508009953841</v>
      </c>
    </row>
    <row r="1063" spans="1:10" x14ac:dyDescent="0.2">
      <c r="A1063" s="135" t="s">
        <v>30</v>
      </c>
      <c r="B1063" s="118">
        <f t="shared" ref="B1063:C1063" si="648">B1149+B1235+B1321+B1407</f>
        <v>82399.399999999994</v>
      </c>
      <c r="C1063" s="119">
        <f t="shared" si="648"/>
        <v>99598.099999999991</v>
      </c>
      <c r="D1063" s="120">
        <f t="shared" si="624"/>
        <v>0.2087236072107321</v>
      </c>
      <c r="E1063" s="118">
        <f t="shared" ref="E1063:F1063" si="649">E1149+E1235+E1321+E1407</f>
        <v>26959.100000000002</v>
      </c>
      <c r="F1063" s="119">
        <f t="shared" si="649"/>
        <v>23306</v>
      </c>
      <c r="G1063" s="120">
        <f t="shared" si="626"/>
        <v>-0.13550526538348839</v>
      </c>
      <c r="H1063" s="118">
        <f t="shared" ref="H1063:I1068" si="650">B1063+E1063</f>
        <v>109358.5</v>
      </c>
      <c r="I1063" s="119">
        <f t="shared" si="650"/>
        <v>122904.09999999999</v>
      </c>
      <c r="J1063" s="120">
        <f t="shared" si="628"/>
        <v>0.1238641715093019</v>
      </c>
    </row>
    <row r="1064" spans="1:10" x14ac:dyDescent="0.2">
      <c r="A1064" s="135" t="s">
        <v>31</v>
      </c>
      <c r="B1064" s="118">
        <f t="shared" ref="B1064:C1064" si="651">B1150+B1236+B1322+B1408</f>
        <v>57584.6</v>
      </c>
      <c r="C1064" s="119">
        <f t="shared" si="651"/>
        <v>68101.400000000009</v>
      </c>
      <c r="D1064" s="120">
        <f t="shared" si="624"/>
        <v>0.18263216207110947</v>
      </c>
      <c r="E1064" s="118">
        <f t="shared" ref="E1064:F1064" si="652">E1150+E1236+E1322+E1408</f>
        <v>14263.500000000002</v>
      </c>
      <c r="F1064" s="119">
        <f t="shared" si="652"/>
        <v>6610.9999999999991</v>
      </c>
      <c r="G1064" s="120">
        <f t="shared" si="626"/>
        <v>-0.53650927191783238</v>
      </c>
      <c r="H1064" s="118">
        <f t="shared" si="650"/>
        <v>71848.100000000006</v>
      </c>
      <c r="I1064" s="119">
        <f t="shared" si="650"/>
        <v>74712.400000000009</v>
      </c>
      <c r="J1064" s="120">
        <f t="shared" si="628"/>
        <v>3.986605073759783E-2</v>
      </c>
    </row>
    <row r="1065" spans="1:10" x14ac:dyDescent="0.2">
      <c r="A1065" s="135" t="s">
        <v>32</v>
      </c>
      <c r="B1065" s="118">
        <f t="shared" ref="B1065:C1065" si="653">B1151+B1237+B1323+B1409</f>
        <v>2627.2000000000003</v>
      </c>
      <c r="C1065" s="119">
        <f t="shared" si="653"/>
        <v>2575.1</v>
      </c>
      <c r="D1065" s="120">
        <f t="shared" si="624"/>
        <v>-1.9830998781973339E-2</v>
      </c>
      <c r="E1065" s="118">
        <f t="shared" ref="E1065:F1065" si="654">E1151+E1237+E1323+E1409</f>
        <v>533.9</v>
      </c>
      <c r="F1065" s="119">
        <f t="shared" si="654"/>
        <v>767.5</v>
      </c>
      <c r="G1065" s="120">
        <f t="shared" si="626"/>
        <v>0.4375351189361304</v>
      </c>
      <c r="H1065" s="118">
        <f t="shared" si="650"/>
        <v>3161.1000000000004</v>
      </c>
      <c r="I1065" s="119">
        <f t="shared" si="650"/>
        <v>3342.6</v>
      </c>
      <c r="J1065" s="120">
        <f t="shared" si="628"/>
        <v>5.7416722027142299E-2</v>
      </c>
    </row>
    <row r="1066" spans="1:10" x14ac:dyDescent="0.2">
      <c r="A1066" s="135" t="s">
        <v>33</v>
      </c>
      <c r="B1066" s="118">
        <f t="shared" ref="B1066:C1066" si="655">B1152+B1238+B1324+B1410</f>
        <v>61099.3</v>
      </c>
      <c r="C1066" s="119">
        <f t="shared" si="655"/>
        <v>60544.9</v>
      </c>
      <c r="D1066" s="120">
        <f t="shared" si="624"/>
        <v>-9.0737537091259875E-3</v>
      </c>
      <c r="E1066" s="118">
        <f t="shared" ref="E1066:F1066" si="656">E1152+E1238+E1324+E1410</f>
        <v>939537.5</v>
      </c>
      <c r="F1066" s="119">
        <f t="shared" si="656"/>
        <v>978280.3</v>
      </c>
      <c r="G1066" s="120">
        <f t="shared" si="626"/>
        <v>4.1236033686787431E-2</v>
      </c>
      <c r="H1066" s="118">
        <f t="shared" si="650"/>
        <v>1000636.8</v>
      </c>
      <c r="I1066" s="119">
        <f t="shared" si="650"/>
        <v>1038825.2000000001</v>
      </c>
      <c r="J1066" s="120">
        <f t="shared" si="628"/>
        <v>3.8164097102964853E-2</v>
      </c>
    </row>
    <row r="1067" spans="1:10" ht="16" thickBot="1" x14ac:dyDescent="0.25">
      <c r="A1067" s="121" t="s">
        <v>34</v>
      </c>
      <c r="B1067" s="122">
        <f t="shared" ref="B1067:C1067" si="657">B1153+B1239+B1325+B1411</f>
        <v>17833.3</v>
      </c>
      <c r="C1067" s="123">
        <f t="shared" si="657"/>
        <v>22325.599999999999</v>
      </c>
      <c r="D1067" s="124">
        <f t="shared" si="624"/>
        <v>0.25190514374793221</v>
      </c>
      <c r="E1067" s="122">
        <f t="shared" ref="E1067:F1067" si="658">E1153+E1239+E1325+E1411</f>
        <v>71993.2</v>
      </c>
      <c r="F1067" s="123">
        <f t="shared" si="658"/>
        <v>26534.799999999999</v>
      </c>
      <c r="G1067" s="124">
        <f t="shared" si="626"/>
        <v>-0.63142630137290734</v>
      </c>
      <c r="H1067" s="122">
        <f t="shared" si="650"/>
        <v>89826.5</v>
      </c>
      <c r="I1067" s="123">
        <f t="shared" si="650"/>
        <v>48860.399999999994</v>
      </c>
      <c r="J1067" s="124">
        <f t="shared" si="628"/>
        <v>-0.45605806749678551</v>
      </c>
    </row>
    <row r="1068" spans="1:10" s="129" customFormat="1" ht="16" thickTop="1" x14ac:dyDescent="0.2">
      <c r="A1068" s="125" t="s">
        <v>35</v>
      </c>
      <c r="B1068" s="126">
        <f>SUM(B1063:B1067)</f>
        <v>221543.8</v>
      </c>
      <c r="C1068" s="127">
        <f>SUM(C1063:C1067)</f>
        <v>253145.1</v>
      </c>
      <c r="D1068" s="128">
        <f t="shared" si="624"/>
        <v>0.14264131968486601</v>
      </c>
      <c r="E1068" s="126">
        <f>SUM(E1063:E1067)</f>
        <v>1053287.2</v>
      </c>
      <c r="F1068" s="127">
        <f>SUM(F1063:F1067)</f>
        <v>1035499.6000000001</v>
      </c>
      <c r="G1068" s="128">
        <f t="shared" si="626"/>
        <v>-1.6887701663895527E-2</v>
      </c>
      <c r="H1068" s="126">
        <f t="shared" si="650"/>
        <v>1274831</v>
      </c>
      <c r="I1068" s="127">
        <f t="shared" si="650"/>
        <v>1288644.7000000002</v>
      </c>
      <c r="J1068" s="128">
        <f t="shared" si="628"/>
        <v>1.0835710772643736E-2</v>
      </c>
    </row>
    <row r="1069" spans="1:10" s="134" customFormat="1" ht="16" thickBot="1" x14ac:dyDescent="0.25">
      <c r="A1069" s="130" t="s">
        <v>17</v>
      </c>
      <c r="B1069" s="131">
        <f>B1068/B1117</f>
        <v>0.11460003984085795</v>
      </c>
      <c r="C1069" s="132">
        <f>C1068/C1117</f>
        <v>0.12793861585012586</v>
      </c>
      <c r="D1069" s="133">
        <f t="shared" si="624"/>
        <v>0.1163924203498606</v>
      </c>
      <c r="E1069" s="131">
        <f>E1068/E1117</f>
        <v>0.306680048984384</v>
      </c>
      <c r="F1069" s="132">
        <f>F1068/F1117</f>
        <v>0.27517092824796358</v>
      </c>
      <c r="G1069" s="133">
        <f t="shared" si="626"/>
        <v>-0.10274264935318585</v>
      </c>
      <c r="H1069" s="131">
        <f>H1068/H1117</f>
        <v>0.23750158727982271</v>
      </c>
      <c r="I1069" s="132">
        <f>I1068/I1117</f>
        <v>0.22443378101472</v>
      </c>
      <c r="J1069" s="133">
        <f t="shared" si="628"/>
        <v>-5.5021974441401555E-2</v>
      </c>
    </row>
    <row r="1070" spans="1:10" x14ac:dyDescent="0.2">
      <c r="A1070" s="135" t="s">
        <v>36</v>
      </c>
      <c r="B1070" s="118">
        <f t="shared" ref="B1070:C1070" si="659">B1156+B1242+B1328+B1414</f>
        <v>7691.7000000000007</v>
      </c>
      <c r="C1070" s="119">
        <f t="shared" si="659"/>
        <v>7602</v>
      </c>
      <c r="D1070" s="120">
        <f t="shared" si="624"/>
        <v>-1.1661921291782144E-2</v>
      </c>
      <c r="E1070" s="118">
        <f t="shared" ref="E1070:F1070" si="660">E1156+E1242+E1328+E1414</f>
        <v>20051.299999999996</v>
      </c>
      <c r="F1070" s="119">
        <f t="shared" si="660"/>
        <v>27449.45</v>
      </c>
      <c r="G1070" s="120">
        <f t="shared" si="626"/>
        <v>0.36896111474069049</v>
      </c>
      <c r="H1070" s="118">
        <f t="shared" ref="H1070:I1077" si="661">B1070+E1070</f>
        <v>27742.999999999996</v>
      </c>
      <c r="I1070" s="119">
        <f t="shared" si="661"/>
        <v>35051.449999999997</v>
      </c>
      <c r="J1070" s="120">
        <f t="shared" si="628"/>
        <v>0.26343401939227917</v>
      </c>
    </row>
    <row r="1071" spans="1:10" x14ac:dyDescent="0.2">
      <c r="A1071" s="135" t="s">
        <v>37</v>
      </c>
      <c r="B1071" s="118">
        <f t="shared" ref="B1071:C1071" si="662">B1157+B1243+B1329+B1415</f>
        <v>4866.8999999999996</v>
      </c>
      <c r="C1071" s="119">
        <f t="shared" si="662"/>
        <v>2465.6</v>
      </c>
      <c r="D1071" s="120">
        <f t="shared" si="624"/>
        <v>-0.49339415233516198</v>
      </c>
      <c r="E1071" s="118">
        <f t="shared" ref="E1071:F1071" si="663">E1157+E1243+E1329+E1415</f>
        <v>18980.400000000001</v>
      </c>
      <c r="F1071" s="119">
        <f t="shared" si="663"/>
        <v>23704.300000000003</v>
      </c>
      <c r="G1071" s="120">
        <f t="shared" si="626"/>
        <v>0.24888305831278587</v>
      </c>
      <c r="H1071" s="118">
        <f t="shared" si="661"/>
        <v>23847.300000000003</v>
      </c>
      <c r="I1071" s="119">
        <f t="shared" si="661"/>
        <v>26169.9</v>
      </c>
      <c r="J1071" s="120">
        <f t="shared" si="628"/>
        <v>9.7394673610848956E-2</v>
      </c>
    </row>
    <row r="1072" spans="1:10" x14ac:dyDescent="0.2">
      <c r="A1072" s="135" t="s">
        <v>38</v>
      </c>
      <c r="B1072" s="118">
        <f t="shared" ref="B1072:C1072" si="664">B1158+B1244+B1330+B1416</f>
        <v>7648.9</v>
      </c>
      <c r="C1072" s="119">
        <f t="shared" si="664"/>
        <v>7876.8</v>
      </c>
      <c r="D1072" s="120">
        <f t="shared" si="624"/>
        <v>2.9795133940828167E-2</v>
      </c>
      <c r="E1072" s="118">
        <f t="shared" ref="E1072:F1072" si="665">E1158+E1244+E1330+E1416</f>
        <v>6642.9</v>
      </c>
      <c r="F1072" s="119">
        <f t="shared" si="665"/>
        <v>6194.2000000000007</v>
      </c>
      <c r="G1072" s="120">
        <f t="shared" si="626"/>
        <v>-6.7545800779779758E-2</v>
      </c>
      <c r="H1072" s="118">
        <f t="shared" si="661"/>
        <v>14291.8</v>
      </c>
      <c r="I1072" s="119">
        <f t="shared" si="661"/>
        <v>14071</v>
      </c>
      <c r="J1072" s="120">
        <f t="shared" si="628"/>
        <v>-1.5449418547698631E-2</v>
      </c>
    </row>
    <row r="1073" spans="1:10" x14ac:dyDescent="0.2">
      <c r="A1073" s="135" t="s">
        <v>39</v>
      </c>
      <c r="B1073" s="118">
        <f t="shared" ref="B1073:C1073" si="666">B1159+B1245+B1331+B1417</f>
        <v>4457.3999999999996</v>
      </c>
      <c r="C1073" s="119">
        <f t="shared" si="666"/>
        <v>4345.6000000000004</v>
      </c>
      <c r="D1073" s="120">
        <f t="shared" si="624"/>
        <v>-2.5081886301431166E-2</v>
      </c>
      <c r="E1073" s="118">
        <f t="shared" ref="E1073:F1073" si="667">E1159+E1245+E1331+E1417</f>
        <v>969.4</v>
      </c>
      <c r="F1073" s="119">
        <f t="shared" si="667"/>
        <v>289.40000000000003</v>
      </c>
      <c r="G1073" s="120">
        <f t="shared" si="626"/>
        <v>-0.70146482360222817</v>
      </c>
      <c r="H1073" s="118">
        <f t="shared" si="661"/>
        <v>5426.7999999999993</v>
      </c>
      <c r="I1073" s="119">
        <f t="shared" si="661"/>
        <v>4635</v>
      </c>
      <c r="J1073" s="120">
        <f t="shared" si="628"/>
        <v>-0.1459055060072233</v>
      </c>
    </row>
    <row r="1074" spans="1:10" x14ac:dyDescent="0.2">
      <c r="A1074" s="135" t="s">
        <v>40</v>
      </c>
      <c r="B1074" s="118">
        <f t="shared" ref="B1074:C1074" si="668">B1160+B1246+B1332+B1418</f>
        <v>192859</v>
      </c>
      <c r="C1074" s="119">
        <f t="shared" si="668"/>
        <v>181871</v>
      </c>
      <c r="D1074" s="120">
        <f t="shared" si="624"/>
        <v>-5.6974266173733142E-2</v>
      </c>
      <c r="E1074" s="118">
        <f t="shared" ref="E1074:F1074" si="669">E1160+E1246+E1332+E1418</f>
        <v>221632.2</v>
      </c>
      <c r="F1074" s="119">
        <f t="shared" si="669"/>
        <v>286787.80000000005</v>
      </c>
      <c r="G1074" s="120">
        <f t="shared" si="626"/>
        <v>0.29398074828477105</v>
      </c>
      <c r="H1074" s="118">
        <f t="shared" si="661"/>
        <v>414491.2</v>
      </c>
      <c r="I1074" s="119">
        <f t="shared" si="661"/>
        <v>468658.80000000005</v>
      </c>
      <c r="J1074" s="120">
        <f t="shared" si="628"/>
        <v>0.13068455976869964</v>
      </c>
    </row>
    <row r="1075" spans="1:10" x14ac:dyDescent="0.2">
      <c r="A1075" s="135" t="s">
        <v>41</v>
      </c>
      <c r="B1075" s="118">
        <f t="shared" ref="B1075:C1075" si="670">B1161+B1247+B1333+B1419</f>
        <v>4046.6000000000004</v>
      </c>
      <c r="C1075" s="119">
        <f t="shared" si="670"/>
        <v>5232.2</v>
      </c>
      <c r="D1075" s="120">
        <f t="shared" si="624"/>
        <v>0.29298670488805401</v>
      </c>
      <c r="E1075" s="118">
        <f t="shared" ref="E1075:F1075" si="671">E1161+E1247+E1333+E1419</f>
        <v>103035.9</v>
      </c>
      <c r="F1075" s="119">
        <f t="shared" si="671"/>
        <v>127070.3</v>
      </c>
      <c r="G1075" s="120">
        <f t="shared" si="626"/>
        <v>0.23326238718737849</v>
      </c>
      <c r="H1075" s="118">
        <f t="shared" si="661"/>
        <v>107082.5</v>
      </c>
      <c r="I1075" s="119">
        <f t="shared" si="661"/>
        <v>132302.5</v>
      </c>
      <c r="J1075" s="120">
        <f t="shared" si="628"/>
        <v>0.23551934256297716</v>
      </c>
    </row>
    <row r="1076" spans="1:10" ht="16" thickBot="1" x14ac:dyDescent="0.25">
      <c r="A1076" s="121" t="s">
        <v>42</v>
      </c>
      <c r="B1076" s="122">
        <f t="shared" ref="B1076:C1076" si="672">B1162+B1248+B1334+B1420</f>
        <v>16428.400000000001</v>
      </c>
      <c r="C1076" s="123">
        <f t="shared" si="672"/>
        <v>17729.100000000002</v>
      </c>
      <c r="D1076" s="124">
        <f t="shared" si="624"/>
        <v>7.9173869640378897E-2</v>
      </c>
      <c r="E1076" s="122">
        <f t="shared" ref="E1076:F1076" si="673">E1162+E1248+E1334+E1420</f>
        <v>1801</v>
      </c>
      <c r="F1076" s="123">
        <f t="shared" si="673"/>
        <v>1925.5</v>
      </c>
      <c r="G1076" s="124">
        <f t="shared" si="626"/>
        <v>6.9128262076624092E-2</v>
      </c>
      <c r="H1076" s="122">
        <f t="shared" si="661"/>
        <v>18229.400000000001</v>
      </c>
      <c r="I1076" s="123">
        <f t="shared" si="661"/>
        <v>19654.600000000002</v>
      </c>
      <c r="J1076" s="124">
        <f t="shared" si="628"/>
        <v>7.8181399278089272E-2</v>
      </c>
    </row>
    <row r="1077" spans="1:10" s="129" customFormat="1" ht="16" thickTop="1" x14ac:dyDescent="0.2">
      <c r="A1077" s="125" t="s">
        <v>43</v>
      </c>
      <c r="B1077" s="126">
        <f>SUM(B1070:B1076)</f>
        <v>237998.9</v>
      </c>
      <c r="C1077" s="127">
        <f>SUM(C1070:C1076)</f>
        <v>227122.30000000002</v>
      </c>
      <c r="D1077" s="128">
        <f t="shared" si="624"/>
        <v>-4.5700211219463521E-2</v>
      </c>
      <c r="E1077" s="126">
        <f>SUM(E1070:E1076)</f>
        <v>373113.1</v>
      </c>
      <c r="F1077" s="127">
        <f>SUM(F1070:F1076)</f>
        <v>473420.95</v>
      </c>
      <c r="G1077" s="128">
        <f t="shared" si="626"/>
        <v>0.26884033286421744</v>
      </c>
      <c r="H1077" s="126">
        <f t="shared" si="661"/>
        <v>611112</v>
      </c>
      <c r="I1077" s="127">
        <f t="shared" si="661"/>
        <v>700543.25</v>
      </c>
      <c r="J1077" s="128">
        <f t="shared" si="628"/>
        <v>0.14634183259369804</v>
      </c>
    </row>
    <row r="1078" spans="1:10" s="134" customFormat="1" ht="16" thickBot="1" x14ac:dyDescent="0.25">
      <c r="A1078" s="130" t="s">
        <v>17</v>
      </c>
      <c r="B1078" s="131">
        <f>B1077/B1117</f>
        <v>0.12311192379150475</v>
      </c>
      <c r="C1078" s="132">
        <f>C1077/C1117</f>
        <v>0.11478678706677332</v>
      </c>
      <c r="D1078" s="133">
        <f t="shared" si="624"/>
        <v>-6.7622505345870443E-2</v>
      </c>
      <c r="E1078" s="131">
        <f>E1077/E1117</f>
        <v>0.10863736290037074</v>
      </c>
      <c r="F1078" s="132">
        <f>F1077/F1117</f>
        <v>0.12580563262750921</v>
      </c>
      <c r="G1078" s="133">
        <f t="shared" si="626"/>
        <v>0.15803282838228658</v>
      </c>
      <c r="H1078" s="131">
        <f>H1077/H1117</f>
        <v>0.11385043978829115</v>
      </c>
      <c r="I1078" s="132">
        <f>I1077/I1117</f>
        <v>0.1220084716616149</v>
      </c>
      <c r="J1078" s="133">
        <f t="shared" si="628"/>
        <v>7.1655690469829419E-2</v>
      </c>
    </row>
    <row r="1079" spans="1:10" x14ac:dyDescent="0.2">
      <c r="A1079" s="135" t="s">
        <v>44</v>
      </c>
      <c r="B1079" s="118">
        <f t="shared" ref="B1079:C1079" si="674">B1165+B1251+B1337+B1423</f>
        <v>26231</v>
      </c>
      <c r="C1079" s="119">
        <f t="shared" si="674"/>
        <v>26548.5</v>
      </c>
      <c r="D1079" s="120">
        <f t="shared" si="624"/>
        <v>1.2103999085052037E-2</v>
      </c>
      <c r="E1079" s="118">
        <f t="shared" ref="E1079:F1079" si="675">E1165+E1251+E1337+E1423</f>
        <v>5799.8</v>
      </c>
      <c r="F1079" s="119">
        <f t="shared" si="675"/>
        <v>6247.4</v>
      </c>
      <c r="G1079" s="120">
        <f t="shared" si="626"/>
        <v>7.7175075002586205E-2</v>
      </c>
      <c r="H1079" s="118">
        <f t="shared" ref="H1079:I1084" si="676">B1079+E1079</f>
        <v>32030.799999999999</v>
      </c>
      <c r="I1079" s="119">
        <f t="shared" si="676"/>
        <v>32795.9</v>
      </c>
      <c r="J1079" s="120">
        <f t="shared" si="628"/>
        <v>2.3886384355058327E-2</v>
      </c>
    </row>
    <row r="1080" spans="1:10" x14ac:dyDescent="0.2">
      <c r="A1080" s="135" t="s">
        <v>45</v>
      </c>
      <c r="B1080" s="118">
        <f t="shared" ref="B1080:C1080" si="677">B1166+B1252+B1338+B1424</f>
        <v>14845.6</v>
      </c>
      <c r="C1080" s="119">
        <f t="shared" si="677"/>
        <v>15578.6</v>
      </c>
      <c r="D1080" s="120">
        <f t="shared" si="624"/>
        <v>4.9374898959961201E-2</v>
      </c>
      <c r="E1080" s="118">
        <f t="shared" ref="E1080:F1080" si="678">E1166+E1252+E1338+E1424</f>
        <v>12338.6</v>
      </c>
      <c r="F1080" s="119">
        <f t="shared" si="678"/>
        <v>12986.4</v>
      </c>
      <c r="G1080" s="120">
        <f t="shared" si="626"/>
        <v>5.2501904592093043E-2</v>
      </c>
      <c r="H1080" s="118">
        <f t="shared" si="676"/>
        <v>27184.2</v>
      </c>
      <c r="I1080" s="119">
        <f t="shared" si="676"/>
        <v>28565</v>
      </c>
      <c r="J1080" s="120">
        <f t="shared" si="628"/>
        <v>5.079421134335383E-2</v>
      </c>
    </row>
    <row r="1081" spans="1:10" x14ac:dyDescent="0.2">
      <c r="A1081" s="135" t="s">
        <v>46</v>
      </c>
      <c r="B1081" s="118">
        <f t="shared" ref="B1081:C1081" si="679">B1167+B1253+B1339+B1425</f>
        <v>80925.5</v>
      </c>
      <c r="C1081" s="119">
        <f t="shared" si="679"/>
        <v>87507.099999999991</v>
      </c>
      <c r="D1081" s="120">
        <f t="shared" ref="D1081:D1112" si="680">IFERROR((C1081-B1081)/B1081,0)</f>
        <v>8.1329123700193282E-2</v>
      </c>
      <c r="E1081" s="118">
        <f t="shared" ref="E1081:F1081" si="681">E1167+E1253+E1339+E1425</f>
        <v>49421.099999999991</v>
      </c>
      <c r="F1081" s="119">
        <f t="shared" si="681"/>
        <v>40177</v>
      </c>
      <c r="G1081" s="120">
        <f t="shared" ref="G1081:G1112" si="682">IFERROR((F1081-E1081)/E1081,0)</f>
        <v>-0.1870476375475251</v>
      </c>
      <c r="H1081" s="118">
        <f t="shared" si="676"/>
        <v>130346.59999999999</v>
      </c>
      <c r="I1081" s="119">
        <f t="shared" si="676"/>
        <v>127684.09999999999</v>
      </c>
      <c r="J1081" s="120">
        <f t="shared" si="628"/>
        <v>-2.0426309547007748E-2</v>
      </c>
    </row>
    <row r="1082" spans="1:10" x14ac:dyDescent="0.2">
      <c r="A1082" s="135" t="s">
        <v>47</v>
      </c>
      <c r="B1082" s="118">
        <f t="shared" ref="B1082:C1082" si="683">B1168+B1254+B1340+B1426</f>
        <v>1027.5999999999999</v>
      </c>
      <c r="C1082" s="119">
        <f t="shared" si="683"/>
        <v>879.40000000000009</v>
      </c>
      <c r="D1082" s="120">
        <f t="shared" si="680"/>
        <v>-0.14421954067730619</v>
      </c>
      <c r="E1082" s="118">
        <f t="shared" ref="E1082:F1082" si="684">E1168+E1254+E1340+E1426</f>
        <v>232.70000000000002</v>
      </c>
      <c r="F1082" s="119">
        <f t="shared" si="684"/>
        <v>307</v>
      </c>
      <c r="G1082" s="120">
        <f t="shared" si="682"/>
        <v>0.31929522990975495</v>
      </c>
      <c r="H1082" s="118">
        <f t="shared" si="676"/>
        <v>1260.3</v>
      </c>
      <c r="I1082" s="119">
        <f t="shared" si="676"/>
        <v>1186.4000000000001</v>
      </c>
      <c r="J1082" s="120">
        <f t="shared" si="628"/>
        <v>-5.8636832500198258E-2</v>
      </c>
    </row>
    <row r="1083" spans="1:10" ht="16" thickBot="1" x14ac:dyDescent="0.25">
      <c r="A1083" s="121" t="s">
        <v>48</v>
      </c>
      <c r="B1083" s="122">
        <f t="shared" ref="B1083:C1083" si="685">B1169+B1255+B1341+B1427</f>
        <v>30699.3</v>
      </c>
      <c r="C1083" s="123">
        <f t="shared" si="685"/>
        <v>28911.7</v>
      </c>
      <c r="D1083" s="124">
        <f t="shared" si="680"/>
        <v>-5.8229340734153499E-2</v>
      </c>
      <c r="E1083" s="122">
        <f t="shared" ref="E1083:F1083" si="686">E1169+E1255+E1341+E1427</f>
        <v>2977.9</v>
      </c>
      <c r="F1083" s="123">
        <f t="shared" si="686"/>
        <v>3374.2</v>
      </c>
      <c r="G1083" s="124">
        <f t="shared" si="682"/>
        <v>0.13308035864199594</v>
      </c>
      <c r="H1083" s="122">
        <f t="shared" si="676"/>
        <v>33677.199999999997</v>
      </c>
      <c r="I1083" s="123">
        <f t="shared" si="676"/>
        <v>32285.9</v>
      </c>
      <c r="J1083" s="124">
        <f t="shared" si="628"/>
        <v>-4.1312816980033841E-2</v>
      </c>
    </row>
    <row r="1084" spans="1:10" s="129" customFormat="1" ht="16" thickTop="1" x14ac:dyDescent="0.2">
      <c r="A1084" s="125" t="s">
        <v>49</v>
      </c>
      <c r="B1084" s="126">
        <f>SUM(B1079:B1083)</f>
        <v>153729</v>
      </c>
      <c r="C1084" s="127">
        <f>SUM(C1079:C1083)</f>
        <v>159425.29999999999</v>
      </c>
      <c r="D1084" s="128">
        <f t="shared" si="680"/>
        <v>3.7054166747978512E-2</v>
      </c>
      <c r="E1084" s="126">
        <f>SUM(E1079:E1083)</f>
        <v>70770.099999999991</v>
      </c>
      <c r="F1084" s="127">
        <f>SUM(F1079:F1083)</f>
        <v>63092</v>
      </c>
      <c r="G1084" s="128">
        <f t="shared" si="682"/>
        <v>-0.10849355872041995</v>
      </c>
      <c r="H1084" s="126">
        <f t="shared" si="676"/>
        <v>224499.09999999998</v>
      </c>
      <c r="I1084" s="127">
        <f t="shared" si="676"/>
        <v>222517.3</v>
      </c>
      <c r="J1084" s="128">
        <f t="shared" si="628"/>
        <v>-8.8276523157553351E-3</v>
      </c>
    </row>
    <row r="1085" spans="1:10" s="134" customFormat="1" ht="16" thickBot="1" x14ac:dyDescent="0.25">
      <c r="A1085" s="130" t="s">
        <v>17</v>
      </c>
      <c r="B1085" s="131">
        <f>B1084/B1117</f>
        <v>7.9520842039791928E-2</v>
      </c>
      <c r="C1085" s="132">
        <f>C1084/C1117</f>
        <v>8.0572968678797527E-2</v>
      </c>
      <c r="D1085" s="133">
        <f t="shared" si="680"/>
        <v>1.3230828698709184E-2</v>
      </c>
      <c r="E1085" s="131">
        <f>E1084/E1117</f>
        <v>2.0605754759603793E-2</v>
      </c>
      <c r="F1085" s="132">
        <f>F1084/F1117</f>
        <v>1.676590141128062E-2</v>
      </c>
      <c r="G1085" s="133">
        <f t="shared" si="682"/>
        <v>-0.18634859014487298</v>
      </c>
      <c r="H1085" s="131">
        <f>H1084/H1117</f>
        <v>4.1824283056257371E-2</v>
      </c>
      <c r="I1085" s="132">
        <f>I1084/I1117</f>
        <v>3.8754203528860005E-2</v>
      </c>
      <c r="J1085" s="133">
        <f t="shared" si="628"/>
        <v>-7.3404235603222082E-2</v>
      </c>
    </row>
    <row r="1086" spans="1:10" x14ac:dyDescent="0.2">
      <c r="A1086" s="135" t="s">
        <v>50</v>
      </c>
      <c r="B1086" s="118">
        <f t="shared" ref="B1086:C1086" si="687">B1172+B1258+B1344+B1430</f>
        <v>8882.9000000000015</v>
      </c>
      <c r="C1086" s="119">
        <f t="shared" si="687"/>
        <v>5682</v>
      </c>
      <c r="D1086" s="120">
        <f t="shared" si="680"/>
        <v>-0.36034403179141955</v>
      </c>
      <c r="E1086" s="118">
        <f t="shared" ref="E1086:F1086" si="688">E1172+E1258+E1344+E1430</f>
        <v>4565.7</v>
      </c>
      <c r="F1086" s="119">
        <f t="shared" si="688"/>
        <v>3550</v>
      </c>
      <c r="G1086" s="120">
        <f t="shared" si="682"/>
        <v>-0.2224631491337582</v>
      </c>
      <c r="H1086" s="118">
        <f t="shared" ref="H1086:H1099" si="689">B1086+E1086</f>
        <v>13448.600000000002</v>
      </c>
      <c r="I1086" s="119">
        <f t="shared" ref="I1086:I1099" si="690">C1086+F1086</f>
        <v>9232</v>
      </c>
      <c r="J1086" s="120">
        <f t="shared" si="628"/>
        <v>-0.31353449429680424</v>
      </c>
    </row>
    <row r="1087" spans="1:10" x14ac:dyDescent="0.2">
      <c r="A1087" s="135" t="s">
        <v>51</v>
      </c>
      <c r="B1087" s="118">
        <f t="shared" ref="B1087:C1087" si="691">B1173+B1259+B1345+B1431</f>
        <v>18308</v>
      </c>
      <c r="C1087" s="119">
        <f t="shared" si="691"/>
        <v>20959.5</v>
      </c>
      <c r="D1087" s="120">
        <f t="shared" si="680"/>
        <v>0.14482739785885951</v>
      </c>
      <c r="E1087" s="118">
        <f t="shared" ref="E1087:F1087" si="692">E1173+E1259+E1345+E1431</f>
        <v>25786.799999999999</v>
      </c>
      <c r="F1087" s="119">
        <f t="shared" si="692"/>
        <v>29759.699999999997</v>
      </c>
      <c r="G1087" s="120">
        <f t="shared" si="682"/>
        <v>0.15406719717064538</v>
      </c>
      <c r="H1087" s="118">
        <f t="shared" si="689"/>
        <v>44094.8</v>
      </c>
      <c r="I1087" s="119">
        <f t="shared" si="690"/>
        <v>50719.199999999997</v>
      </c>
      <c r="J1087" s="120">
        <f t="shared" si="628"/>
        <v>0.1502308662245887</v>
      </c>
    </row>
    <row r="1088" spans="1:10" x14ac:dyDescent="0.2">
      <c r="A1088" s="135" t="s">
        <v>52</v>
      </c>
      <c r="B1088" s="118">
        <f t="shared" ref="B1088:C1088" si="693">B1174+B1260+B1346+B1432</f>
        <v>44080.4</v>
      </c>
      <c r="C1088" s="119">
        <f t="shared" si="693"/>
        <v>38369.5</v>
      </c>
      <c r="D1088" s="120">
        <f t="shared" si="680"/>
        <v>-0.12955644685619916</v>
      </c>
      <c r="E1088" s="118">
        <f t="shared" ref="E1088:F1088" si="694">E1174+E1260+E1346+E1432</f>
        <v>52935.600000000006</v>
      </c>
      <c r="F1088" s="119">
        <f t="shared" si="694"/>
        <v>46198.8</v>
      </c>
      <c r="G1088" s="120">
        <f t="shared" si="682"/>
        <v>-0.12726407181556462</v>
      </c>
      <c r="H1088" s="118">
        <f t="shared" si="689"/>
        <v>97016</v>
      </c>
      <c r="I1088" s="119">
        <f t="shared" si="690"/>
        <v>84568.3</v>
      </c>
      <c r="J1088" s="120">
        <f t="shared" si="628"/>
        <v>-0.12830564030675348</v>
      </c>
    </row>
    <row r="1089" spans="1:10" x14ac:dyDescent="0.2">
      <c r="A1089" s="135" t="s">
        <v>53</v>
      </c>
      <c r="B1089" s="118">
        <f t="shared" ref="B1089:C1089" si="695">B1175+B1261+B1347+B1433</f>
        <v>4821.3999999999996</v>
      </c>
      <c r="C1089" s="119">
        <f t="shared" si="695"/>
        <v>4923.6000000000004</v>
      </c>
      <c r="D1089" s="120">
        <f t="shared" si="680"/>
        <v>2.1197162649852892E-2</v>
      </c>
      <c r="E1089" s="118">
        <f t="shared" ref="E1089:F1089" si="696">E1175+E1261+E1347+E1433</f>
        <v>5664.7999999999993</v>
      </c>
      <c r="F1089" s="119">
        <f t="shared" si="696"/>
        <v>2792.5</v>
      </c>
      <c r="G1089" s="120">
        <f t="shared" si="682"/>
        <v>-0.5070434966812597</v>
      </c>
      <c r="H1089" s="118">
        <f t="shared" si="689"/>
        <v>10486.199999999999</v>
      </c>
      <c r="I1089" s="119">
        <f t="shared" si="690"/>
        <v>7716.1</v>
      </c>
      <c r="J1089" s="120">
        <f t="shared" si="628"/>
        <v>-0.26416623753123142</v>
      </c>
    </row>
    <row r="1090" spans="1:10" x14ac:dyDescent="0.2">
      <c r="A1090" s="135" t="s">
        <v>54</v>
      </c>
      <c r="B1090" s="118">
        <f t="shared" ref="B1090:C1090" si="697">B1176+B1262+B1348+B1434</f>
        <v>46827.5</v>
      </c>
      <c r="C1090" s="119">
        <f t="shared" si="697"/>
        <v>51123.8</v>
      </c>
      <c r="D1090" s="120">
        <f t="shared" si="680"/>
        <v>9.1747370668944589E-2</v>
      </c>
      <c r="E1090" s="118">
        <f t="shared" ref="E1090:F1090" si="698">E1176+E1262+E1348+E1434</f>
        <v>14414.5</v>
      </c>
      <c r="F1090" s="119">
        <f t="shared" si="698"/>
        <v>17769.599999999999</v>
      </c>
      <c r="G1090" s="120">
        <f t="shared" si="682"/>
        <v>0.23275868049533446</v>
      </c>
      <c r="H1090" s="118">
        <f t="shared" si="689"/>
        <v>61242</v>
      </c>
      <c r="I1090" s="119">
        <f t="shared" si="690"/>
        <v>68893.399999999994</v>
      </c>
      <c r="J1090" s="120">
        <f t="shared" si="628"/>
        <v>0.12493713464615777</v>
      </c>
    </row>
    <row r="1091" spans="1:10" x14ac:dyDescent="0.2">
      <c r="A1091" s="135" t="s">
        <v>55</v>
      </c>
      <c r="B1091" s="118">
        <f t="shared" ref="B1091:C1091" si="699">B1177+B1263+B1349+B1435</f>
        <v>0</v>
      </c>
      <c r="C1091" s="119">
        <f t="shared" si="699"/>
        <v>0</v>
      </c>
      <c r="D1091" s="120">
        <f t="shared" si="680"/>
        <v>0</v>
      </c>
      <c r="E1091" s="118">
        <f t="shared" ref="E1091:F1091" si="700">E1177+E1263+E1349+E1435</f>
        <v>0</v>
      </c>
      <c r="F1091" s="119">
        <f t="shared" si="700"/>
        <v>0</v>
      </c>
      <c r="G1091" s="120">
        <f t="shared" si="682"/>
        <v>0</v>
      </c>
      <c r="H1091" s="118">
        <f t="shared" si="689"/>
        <v>0</v>
      </c>
      <c r="I1091" s="119">
        <f t="shared" si="690"/>
        <v>0</v>
      </c>
      <c r="J1091" s="120">
        <f t="shared" si="628"/>
        <v>0</v>
      </c>
    </row>
    <row r="1092" spans="1:10" x14ac:dyDescent="0.2">
      <c r="A1092" s="135" t="s">
        <v>56</v>
      </c>
      <c r="B1092" s="118">
        <f t="shared" ref="B1092:C1092" si="701">B1178+B1264+B1350+B1436</f>
        <v>27438.600000000002</v>
      </c>
      <c r="C1092" s="119">
        <f t="shared" si="701"/>
        <v>18453.8</v>
      </c>
      <c r="D1092" s="120">
        <f t="shared" si="680"/>
        <v>-0.32745110902159741</v>
      </c>
      <c r="E1092" s="118">
        <f t="shared" ref="E1092:F1092" si="702">E1178+E1264+E1350+E1436</f>
        <v>14209.9</v>
      </c>
      <c r="F1092" s="119">
        <f t="shared" si="702"/>
        <v>27087.8</v>
      </c>
      <c r="G1092" s="120">
        <f t="shared" si="682"/>
        <v>0.9062625352747028</v>
      </c>
      <c r="H1092" s="118">
        <f t="shared" si="689"/>
        <v>41648.5</v>
      </c>
      <c r="I1092" s="119">
        <f t="shared" si="690"/>
        <v>45541.599999999999</v>
      </c>
      <c r="J1092" s="120">
        <f t="shared" si="628"/>
        <v>9.3475155167653062E-2</v>
      </c>
    </row>
    <row r="1093" spans="1:10" x14ac:dyDescent="0.2">
      <c r="A1093" s="135" t="s">
        <v>57</v>
      </c>
      <c r="B1093" s="118">
        <f t="shared" ref="B1093" si="703">B1179+B1265+B1351+B1437</f>
        <v>44768.6</v>
      </c>
      <c r="C1093" s="119">
        <f>C1179+C1265+C1351+C1437</f>
        <v>32909.800000000003</v>
      </c>
      <c r="D1093" s="120">
        <f t="shared" si="680"/>
        <v>-0.26489101736484938</v>
      </c>
      <c r="E1093" s="118">
        <f t="shared" ref="E1093:F1093" si="704">E1179+E1265+E1351+E1437</f>
        <v>139142.6</v>
      </c>
      <c r="F1093" s="119">
        <f t="shared" si="704"/>
        <v>158285.29999999999</v>
      </c>
      <c r="G1093" s="120">
        <f t="shared" si="682"/>
        <v>0.13757612693740079</v>
      </c>
      <c r="H1093" s="118">
        <f t="shared" si="689"/>
        <v>183911.2</v>
      </c>
      <c r="I1093" s="119">
        <f t="shared" si="690"/>
        <v>191195.09999999998</v>
      </c>
      <c r="J1093" s="120">
        <f t="shared" si="628"/>
        <v>3.9605527015211493E-2</v>
      </c>
    </row>
    <row r="1094" spans="1:10" x14ac:dyDescent="0.2">
      <c r="A1094" s="135" t="s">
        <v>58</v>
      </c>
      <c r="B1094" s="118">
        <f t="shared" ref="B1094:C1094" si="705">B1180+B1266+B1352+B1438</f>
        <v>19950.100000000002</v>
      </c>
      <c r="C1094" s="119">
        <f t="shared" si="705"/>
        <v>20421.599999999999</v>
      </c>
      <c r="D1094" s="120">
        <f t="shared" si="680"/>
        <v>2.3633966747033663E-2</v>
      </c>
      <c r="E1094" s="118">
        <f t="shared" ref="E1094:F1094" si="706">E1180+E1266+E1352+E1438</f>
        <v>4395.2</v>
      </c>
      <c r="F1094" s="119">
        <f t="shared" si="706"/>
        <v>5555.8</v>
      </c>
      <c r="G1094" s="120">
        <f t="shared" si="682"/>
        <v>0.26406079359301066</v>
      </c>
      <c r="H1094" s="118">
        <f t="shared" si="689"/>
        <v>24345.300000000003</v>
      </c>
      <c r="I1094" s="119">
        <f t="shared" si="690"/>
        <v>25977.399999999998</v>
      </c>
      <c r="J1094" s="120">
        <f t="shared" si="628"/>
        <v>6.7039633933448944E-2</v>
      </c>
    </row>
    <row r="1095" spans="1:10" x14ac:dyDescent="0.2">
      <c r="A1095" s="135" t="s">
        <v>59</v>
      </c>
      <c r="B1095" s="118">
        <f t="shared" ref="B1095:C1095" si="707">B1181+B1267+B1353+B1439</f>
        <v>3213.4</v>
      </c>
      <c r="C1095" s="119">
        <f t="shared" si="707"/>
        <v>3335.2999999999997</v>
      </c>
      <c r="D1095" s="120">
        <f t="shared" si="680"/>
        <v>3.7934897616231915E-2</v>
      </c>
      <c r="E1095" s="118">
        <f t="shared" ref="E1095:F1095" si="708">E1181+E1267+E1353+E1439</f>
        <v>201.5</v>
      </c>
      <c r="F1095" s="119">
        <f t="shared" si="708"/>
        <v>112.8</v>
      </c>
      <c r="G1095" s="120">
        <f t="shared" si="682"/>
        <v>-0.44019851116625314</v>
      </c>
      <c r="H1095" s="118">
        <f t="shared" si="689"/>
        <v>3414.9</v>
      </c>
      <c r="I1095" s="119">
        <f t="shared" si="690"/>
        <v>3448.1</v>
      </c>
      <c r="J1095" s="120">
        <f t="shared" si="628"/>
        <v>9.7221002079123306E-3</v>
      </c>
    </row>
    <row r="1096" spans="1:10" x14ac:dyDescent="0.2">
      <c r="A1096" s="135" t="s">
        <v>60</v>
      </c>
      <c r="B1096" s="118">
        <f t="shared" ref="B1096:C1096" si="709">B1182+B1268+B1354+B1440</f>
        <v>6027.3</v>
      </c>
      <c r="C1096" s="119">
        <f t="shared" si="709"/>
        <v>5344.4</v>
      </c>
      <c r="D1096" s="120">
        <f t="shared" si="680"/>
        <v>-0.1133011464503178</v>
      </c>
      <c r="E1096" s="118">
        <f t="shared" ref="E1096:F1096" si="710">E1182+E1268+E1354+E1440</f>
        <v>2026.5</v>
      </c>
      <c r="F1096" s="119">
        <f t="shared" si="710"/>
        <v>1837.1999999999998</v>
      </c>
      <c r="G1096" s="120">
        <f t="shared" si="682"/>
        <v>-9.3412287194670707E-2</v>
      </c>
      <c r="H1096" s="118">
        <f t="shared" si="689"/>
        <v>8053.8</v>
      </c>
      <c r="I1096" s="119">
        <f t="shared" si="690"/>
        <v>7181.5999999999995</v>
      </c>
      <c r="J1096" s="120">
        <f t="shared" si="628"/>
        <v>-0.10829670466115383</v>
      </c>
    </row>
    <row r="1097" spans="1:10" x14ac:dyDescent="0.2">
      <c r="A1097" s="135" t="s">
        <v>61</v>
      </c>
      <c r="B1097" s="118">
        <f t="shared" ref="B1097:C1097" si="711">B1183+B1269+B1355+B1441</f>
        <v>7046.3</v>
      </c>
      <c r="C1097" s="119">
        <f t="shared" si="711"/>
        <v>9461.5</v>
      </c>
      <c r="D1097" s="120">
        <f t="shared" si="680"/>
        <v>0.34276144927124869</v>
      </c>
      <c r="E1097" s="118">
        <f t="shared" ref="E1097:F1097" si="712">E1183+E1269+E1355+E1441</f>
        <v>27091.399999999998</v>
      </c>
      <c r="F1097" s="119">
        <f t="shared" si="712"/>
        <v>25409.599999999999</v>
      </c>
      <c r="G1097" s="120">
        <f t="shared" si="682"/>
        <v>-6.2078740855031463E-2</v>
      </c>
      <c r="H1097" s="118">
        <f t="shared" si="689"/>
        <v>34137.699999999997</v>
      </c>
      <c r="I1097" s="119">
        <f t="shared" si="690"/>
        <v>34871.1</v>
      </c>
      <c r="J1097" s="120">
        <f t="shared" si="628"/>
        <v>2.1483579737357861E-2</v>
      </c>
    </row>
    <row r="1098" spans="1:10" ht="16" thickBot="1" x14ac:dyDescent="0.25">
      <c r="A1098" s="121" t="s">
        <v>62</v>
      </c>
      <c r="B1098" s="122">
        <f t="shared" ref="B1098:C1098" si="713">B1184+B1270+B1356+B1442</f>
        <v>1405.8</v>
      </c>
      <c r="C1098" s="123">
        <f t="shared" si="713"/>
        <v>1291.8</v>
      </c>
      <c r="D1098" s="124">
        <f t="shared" si="680"/>
        <v>-8.109261630388391E-2</v>
      </c>
      <c r="E1098" s="122">
        <f t="shared" ref="E1098:F1098" si="714">E1184+E1270+E1356+E1442</f>
        <v>262.89999999999998</v>
      </c>
      <c r="F1098" s="123">
        <f t="shared" si="714"/>
        <v>322.39999999999998</v>
      </c>
      <c r="G1098" s="124">
        <f t="shared" si="682"/>
        <v>0.22632179535945229</v>
      </c>
      <c r="H1098" s="122">
        <f t="shared" si="689"/>
        <v>1668.6999999999998</v>
      </c>
      <c r="I1098" s="123">
        <f t="shared" si="690"/>
        <v>1614.1999999999998</v>
      </c>
      <c r="J1098" s="124">
        <f t="shared" si="628"/>
        <v>-3.2660154611374129E-2</v>
      </c>
    </row>
    <row r="1099" spans="1:10" s="129" customFormat="1" ht="16" thickTop="1" x14ac:dyDescent="0.2">
      <c r="A1099" s="125" t="s">
        <v>63</v>
      </c>
      <c r="B1099" s="126">
        <f>SUM(B1086:B1098)</f>
        <v>232770.29999999996</v>
      </c>
      <c r="C1099" s="127">
        <f>SUM(C1086:C1098)</f>
        <v>212276.59999999998</v>
      </c>
      <c r="D1099" s="128">
        <f t="shared" si="680"/>
        <v>-8.804258962591012E-2</v>
      </c>
      <c r="E1099" s="126">
        <f>SUM(E1086:E1098)</f>
        <v>290697.40000000008</v>
      </c>
      <c r="F1099" s="127">
        <f>SUM(F1086:F1098)</f>
        <v>318681.5</v>
      </c>
      <c r="G1099" s="128">
        <f t="shared" si="682"/>
        <v>9.6265394874532451E-2</v>
      </c>
      <c r="H1099" s="126">
        <f t="shared" si="689"/>
        <v>523467.70000000007</v>
      </c>
      <c r="I1099" s="127">
        <f t="shared" si="690"/>
        <v>530958.1</v>
      </c>
      <c r="J1099" s="128">
        <f t="shared" si="628"/>
        <v>1.4309192334120913E-2</v>
      </c>
    </row>
    <row r="1100" spans="1:10" s="134" customFormat="1" ht="16" thickBot="1" x14ac:dyDescent="0.25">
      <c r="A1100" s="130" t="s">
        <v>17</v>
      </c>
      <c r="B1100" s="131">
        <f>B1099/B1117</f>
        <v>0.12040727681735375</v>
      </c>
      <c r="C1100" s="132">
        <f>C1099/C1117</f>
        <v>0.10728382410471632</v>
      </c>
      <c r="D1100" s="133">
        <f t="shared" si="680"/>
        <v>-0.10899218933872613</v>
      </c>
      <c r="E1100" s="131">
        <f>E1099/E1117</f>
        <v>8.4640820539386694E-2</v>
      </c>
      <c r="F1100" s="132">
        <f>F1099/F1117</f>
        <v>8.4685579956238904E-2</v>
      </c>
      <c r="G1100" s="133">
        <f t="shared" si="682"/>
        <v>5.2881596098637226E-4</v>
      </c>
      <c r="H1100" s="131">
        <f>H1099/H1117</f>
        <v>9.7522267374826985E-2</v>
      </c>
      <c r="I1100" s="132">
        <f>I1099/I1117</f>
        <v>9.2473071858668085E-2</v>
      </c>
      <c r="J1100" s="133">
        <f t="shared" si="628"/>
        <v>-5.1774796178110885E-2</v>
      </c>
    </row>
    <row r="1101" spans="1:10" x14ac:dyDescent="0.2">
      <c r="A1101" s="135" t="s">
        <v>64</v>
      </c>
      <c r="B1101" s="118">
        <f t="shared" ref="B1101:C1101" si="715">B1187+B1273+B1359+B1445</f>
        <v>0</v>
      </c>
      <c r="C1101" s="119">
        <f t="shared" si="715"/>
        <v>0</v>
      </c>
      <c r="D1101" s="120">
        <f t="shared" si="680"/>
        <v>0</v>
      </c>
      <c r="E1101" s="118">
        <f t="shared" ref="E1101:F1101" si="716">E1187+E1273+E1359+E1445</f>
        <v>41613.599999999999</v>
      </c>
      <c r="F1101" s="119">
        <f t="shared" si="716"/>
        <v>52715.100000000006</v>
      </c>
      <c r="G1101" s="120">
        <f t="shared" si="682"/>
        <v>0.26677576561508753</v>
      </c>
      <c r="H1101" s="118">
        <f t="shared" ref="H1101:I1107" si="717">B1101+E1101</f>
        <v>41613.599999999999</v>
      </c>
      <c r="I1101" s="119">
        <f t="shared" si="717"/>
        <v>52715.100000000006</v>
      </c>
      <c r="J1101" s="120">
        <f t="shared" si="628"/>
        <v>0.26677576561508753</v>
      </c>
    </row>
    <row r="1102" spans="1:10" x14ac:dyDescent="0.2">
      <c r="A1102" s="135" t="s">
        <v>65</v>
      </c>
      <c r="B1102" s="118">
        <f t="shared" ref="B1102:C1102" si="718">B1188+B1274+B1360+B1446</f>
        <v>0</v>
      </c>
      <c r="C1102" s="119">
        <f t="shared" si="718"/>
        <v>0</v>
      </c>
      <c r="D1102" s="120">
        <f t="shared" si="680"/>
        <v>0</v>
      </c>
      <c r="E1102" s="118">
        <f t="shared" ref="E1102:F1102" si="719">E1188+E1274+E1360+E1446</f>
        <v>15484.6</v>
      </c>
      <c r="F1102" s="119">
        <f t="shared" si="719"/>
        <v>18357.8</v>
      </c>
      <c r="G1102" s="120">
        <f t="shared" si="682"/>
        <v>0.18555209692210317</v>
      </c>
      <c r="H1102" s="118">
        <f t="shared" si="717"/>
        <v>15484.6</v>
      </c>
      <c r="I1102" s="119">
        <f t="shared" si="717"/>
        <v>18357.8</v>
      </c>
      <c r="J1102" s="120">
        <f t="shared" si="628"/>
        <v>0.18555209692210317</v>
      </c>
    </row>
    <row r="1103" spans="1:10" x14ac:dyDescent="0.2">
      <c r="A1103" s="135" t="s">
        <v>66</v>
      </c>
      <c r="B1103" s="118">
        <f t="shared" ref="B1103:C1103" si="720">B1189+B1275+B1361+B1447</f>
        <v>0</v>
      </c>
      <c r="C1103" s="119">
        <f t="shared" si="720"/>
        <v>0</v>
      </c>
      <c r="D1103" s="120">
        <f t="shared" si="680"/>
        <v>0</v>
      </c>
      <c r="E1103" s="118">
        <f t="shared" ref="E1103:F1103" si="721">E1189+E1275+E1361+E1447</f>
        <v>15704.699999999999</v>
      </c>
      <c r="F1103" s="119">
        <f t="shared" si="721"/>
        <v>18375.8</v>
      </c>
      <c r="G1103" s="120">
        <f t="shared" si="682"/>
        <v>0.17008284144237079</v>
      </c>
      <c r="H1103" s="118">
        <f t="shared" si="717"/>
        <v>15704.699999999999</v>
      </c>
      <c r="I1103" s="119">
        <f t="shared" si="717"/>
        <v>18375.8</v>
      </c>
      <c r="J1103" s="120">
        <f t="shared" si="628"/>
        <v>0.17008284144237079</v>
      </c>
    </row>
    <row r="1104" spans="1:10" x14ac:dyDescent="0.2">
      <c r="A1104" s="135" t="s">
        <v>67</v>
      </c>
      <c r="B1104" s="118">
        <f t="shared" ref="B1104:C1104" si="722">B1190+B1276+B1362+B1448</f>
        <v>0</v>
      </c>
      <c r="C1104" s="119">
        <f t="shared" si="722"/>
        <v>0</v>
      </c>
      <c r="D1104" s="120">
        <f t="shared" si="680"/>
        <v>0</v>
      </c>
      <c r="E1104" s="118">
        <f t="shared" ref="E1104:F1104" si="723">E1190+E1276+E1362+E1448</f>
        <v>25889.599999999999</v>
      </c>
      <c r="F1104" s="119">
        <f t="shared" si="723"/>
        <v>34070.6</v>
      </c>
      <c r="G1104" s="120">
        <f t="shared" si="682"/>
        <v>0.31599561213769239</v>
      </c>
      <c r="H1104" s="118">
        <f t="shared" si="717"/>
        <v>25889.599999999999</v>
      </c>
      <c r="I1104" s="119">
        <f t="shared" si="717"/>
        <v>34070.6</v>
      </c>
      <c r="J1104" s="120">
        <f t="shared" si="628"/>
        <v>0.31599561213769239</v>
      </c>
    </row>
    <row r="1105" spans="1:14" x14ac:dyDescent="0.2">
      <c r="A1105" s="135" t="s">
        <v>68</v>
      </c>
      <c r="B1105" s="118">
        <f t="shared" ref="B1105:C1105" si="724">B1191+B1277+B1363+B1449</f>
        <v>0</v>
      </c>
      <c r="C1105" s="119">
        <f t="shared" si="724"/>
        <v>0</v>
      </c>
      <c r="D1105" s="120">
        <f t="shared" si="680"/>
        <v>0</v>
      </c>
      <c r="E1105" s="118">
        <f t="shared" ref="E1105:F1105" si="725">E1191+E1277+E1363+E1449</f>
        <v>84554</v>
      </c>
      <c r="F1105" s="119">
        <f t="shared" si="725"/>
        <v>110892.4</v>
      </c>
      <c r="G1105" s="120">
        <f t="shared" si="682"/>
        <v>0.31149797762376696</v>
      </c>
      <c r="H1105" s="118">
        <f t="shared" si="717"/>
        <v>84554</v>
      </c>
      <c r="I1105" s="119">
        <f t="shared" si="717"/>
        <v>110892.4</v>
      </c>
      <c r="J1105" s="120">
        <f t="shared" si="628"/>
        <v>0.31149797762376696</v>
      </c>
    </row>
    <row r="1106" spans="1:14" ht="16" thickBot="1" x14ac:dyDescent="0.25">
      <c r="A1106" s="121" t="s">
        <v>69</v>
      </c>
      <c r="B1106" s="122">
        <f t="shared" ref="B1106:C1106" si="726">B1192+B1278+B1364+B1450</f>
        <v>478.6</v>
      </c>
      <c r="C1106" s="123">
        <f t="shared" si="726"/>
        <v>486.8</v>
      </c>
      <c r="D1106" s="124">
        <f t="shared" si="680"/>
        <v>1.7133305474300017E-2</v>
      </c>
      <c r="E1106" s="122">
        <f t="shared" ref="E1106:F1106" si="727">E1192+E1278+E1364+E1450</f>
        <v>0</v>
      </c>
      <c r="F1106" s="123">
        <f t="shared" si="727"/>
        <v>150.19999999999999</v>
      </c>
      <c r="G1106" s="124">
        <f t="shared" si="682"/>
        <v>0</v>
      </c>
      <c r="H1106" s="122">
        <f t="shared" si="717"/>
        <v>478.6</v>
      </c>
      <c r="I1106" s="123">
        <f t="shared" si="717"/>
        <v>637</v>
      </c>
      <c r="J1106" s="124">
        <f t="shared" si="628"/>
        <v>0.33096531550355196</v>
      </c>
    </row>
    <row r="1107" spans="1:14" s="129" customFormat="1" ht="16" thickTop="1" x14ac:dyDescent="0.2">
      <c r="A1107" s="125" t="s">
        <v>70</v>
      </c>
      <c r="B1107" s="126">
        <f>SUM(B1101:B1106)</f>
        <v>478.6</v>
      </c>
      <c r="C1107" s="127">
        <f>SUM(C1101:C1106)</f>
        <v>486.8</v>
      </c>
      <c r="D1107" s="128">
        <f t="shared" si="680"/>
        <v>1.7133305474300017E-2</v>
      </c>
      <c r="E1107" s="126">
        <f>SUM(E1101:E1106)</f>
        <v>183246.5</v>
      </c>
      <c r="F1107" s="127">
        <f>SUM(F1101:F1106)</f>
        <v>234561.90000000002</v>
      </c>
      <c r="G1107" s="128">
        <f t="shared" si="682"/>
        <v>0.280034816490356</v>
      </c>
      <c r="H1107" s="126">
        <f t="shared" si="717"/>
        <v>183725.1</v>
      </c>
      <c r="I1107" s="127">
        <f t="shared" si="717"/>
        <v>235048.7</v>
      </c>
      <c r="J1107" s="128">
        <f t="shared" si="628"/>
        <v>0.27934996361411696</v>
      </c>
    </row>
    <row r="1108" spans="1:14" s="134" customFormat="1" ht="16" thickBot="1" x14ac:dyDescent="0.25">
      <c r="A1108" s="130" t="s">
        <v>17</v>
      </c>
      <c r="B1108" s="131">
        <f>B1107/B1117</f>
        <v>2.4756991198956877E-4</v>
      </c>
      <c r="C1108" s="132">
        <f>C1107/C1117</f>
        <v>2.4602695527522068E-4</v>
      </c>
      <c r="D1108" s="133">
        <f t="shared" si="680"/>
        <v>-6.2324080577816831E-3</v>
      </c>
      <c r="E1108" s="131">
        <f>E1107/E1117</f>
        <v>5.3354911743175963E-2</v>
      </c>
      <c r="F1108" s="132">
        <f>F1107/F1117</f>
        <v>6.2331859669096934E-2</v>
      </c>
      <c r="G1108" s="133">
        <f t="shared" si="682"/>
        <v>0.16824970059235667</v>
      </c>
      <c r="H1108" s="131">
        <f>H1107/H1117</f>
        <v>3.4228068562142083E-2</v>
      </c>
      <c r="I1108" s="132">
        <f>I1107/I1117</f>
        <v>4.0936705411192556E-2</v>
      </c>
      <c r="J1108" s="133">
        <f t="shared" si="628"/>
        <v>0.19599811297767916</v>
      </c>
    </row>
    <row r="1109" spans="1:14" x14ac:dyDescent="0.2">
      <c r="A1109" s="135" t="s">
        <v>71</v>
      </c>
      <c r="B1109" s="118">
        <f t="shared" ref="B1109:C1109" si="728">B1195+B1281+B1367+B1453</f>
        <v>0</v>
      </c>
      <c r="C1109" s="119">
        <f t="shared" si="728"/>
        <v>0</v>
      </c>
      <c r="D1109" s="120">
        <f t="shared" si="680"/>
        <v>0</v>
      </c>
      <c r="E1109" s="118">
        <f t="shared" ref="E1109:F1109" si="729">E1195+E1281+E1367+E1453</f>
        <v>0</v>
      </c>
      <c r="F1109" s="119">
        <f t="shared" si="729"/>
        <v>0</v>
      </c>
      <c r="G1109" s="120">
        <f t="shared" si="682"/>
        <v>0</v>
      </c>
      <c r="H1109" s="118">
        <f t="shared" ref="H1109:I1111" si="730">B1109+E1109</f>
        <v>0</v>
      </c>
      <c r="I1109" s="119">
        <f t="shared" si="730"/>
        <v>0</v>
      </c>
      <c r="J1109" s="120">
        <f t="shared" si="628"/>
        <v>0</v>
      </c>
    </row>
    <row r="1110" spans="1:14" ht="16" thickBot="1" x14ac:dyDescent="0.25">
      <c r="A1110" s="121" t="s">
        <v>72</v>
      </c>
      <c r="B1110" s="122">
        <f t="shared" ref="B1110:C1110" si="731">B1196+B1282+B1368+B1454</f>
        <v>69.2</v>
      </c>
      <c r="C1110" s="123">
        <f t="shared" si="731"/>
        <v>948.59999999999991</v>
      </c>
      <c r="D1110" s="124">
        <f t="shared" si="680"/>
        <v>12.70809248554913</v>
      </c>
      <c r="E1110" s="122">
        <f t="shared" ref="E1110:F1110" si="732">E1196+E1282+E1368+E1454</f>
        <v>0</v>
      </c>
      <c r="F1110" s="123">
        <f t="shared" si="732"/>
        <v>0</v>
      </c>
      <c r="G1110" s="124">
        <f t="shared" si="682"/>
        <v>0</v>
      </c>
      <c r="H1110" s="122">
        <f t="shared" si="730"/>
        <v>69.2</v>
      </c>
      <c r="I1110" s="123">
        <f t="shared" si="730"/>
        <v>948.59999999999991</v>
      </c>
      <c r="J1110" s="124">
        <f t="shared" si="628"/>
        <v>12.70809248554913</v>
      </c>
    </row>
    <row r="1111" spans="1:14" s="129" customFormat="1" ht="16" thickTop="1" x14ac:dyDescent="0.2">
      <c r="A1111" s="125" t="s">
        <v>73</v>
      </c>
      <c r="B1111" s="126">
        <f>SUM(B1109:B1110)</f>
        <v>69.2</v>
      </c>
      <c r="C1111" s="127">
        <f>SUM(C1109:C1110)</f>
        <v>948.59999999999991</v>
      </c>
      <c r="D1111" s="128">
        <f t="shared" si="680"/>
        <v>12.70809248554913</v>
      </c>
      <c r="E1111" s="126">
        <f>SUM(E1109:E1110)</f>
        <v>0</v>
      </c>
      <c r="F1111" s="127">
        <f>SUM(F1109:F1110)</f>
        <v>0</v>
      </c>
      <c r="G1111" s="128">
        <f t="shared" si="682"/>
        <v>0</v>
      </c>
      <c r="H1111" s="126">
        <f t="shared" si="730"/>
        <v>69.2</v>
      </c>
      <c r="I1111" s="127">
        <f t="shared" si="730"/>
        <v>948.59999999999991</v>
      </c>
      <c r="J1111" s="128">
        <f t="shared" si="628"/>
        <v>12.70809248554913</v>
      </c>
    </row>
    <row r="1112" spans="1:14" s="134" customFormat="1" ht="16" thickBot="1" x14ac:dyDescent="0.25">
      <c r="A1112" s="130" t="s">
        <v>17</v>
      </c>
      <c r="B1112" s="131">
        <f>B1111/B1117</f>
        <v>3.5795733200330458E-5</v>
      </c>
      <c r="C1112" s="132">
        <f>C1111/C1117</f>
        <v>4.7941900117928163E-4</v>
      </c>
      <c r="D1112" s="133">
        <f t="shared" si="680"/>
        <v>12.393188470151403</v>
      </c>
      <c r="E1112" s="131">
        <f>E1111/E1117</f>
        <v>0</v>
      </c>
      <c r="F1112" s="132">
        <f>F1111/F1117</f>
        <v>0</v>
      </c>
      <c r="G1112" s="133">
        <f t="shared" si="682"/>
        <v>0</v>
      </c>
      <c r="H1112" s="131">
        <f>H1111/H1117</f>
        <v>1.2891991048039882E-5</v>
      </c>
      <c r="I1112" s="132">
        <f>I1111/I1117</f>
        <v>1.6521069358416897E-4</v>
      </c>
      <c r="J1112" s="133">
        <f t="shared" si="628"/>
        <v>11.814986681928222</v>
      </c>
    </row>
    <row r="1113" spans="1:14" s="129" customFormat="1" x14ac:dyDescent="0.2">
      <c r="A1113" s="125" t="s">
        <v>74</v>
      </c>
      <c r="B1113" s="126">
        <f t="shared" ref="B1113:F1115" si="733">B1199+B1285+B1371+B1457</f>
        <v>24893.200000000001</v>
      </c>
      <c r="C1113" s="127">
        <f t="shared" si="733"/>
        <v>24893.200000000001</v>
      </c>
      <c r="D1113" s="128">
        <f t="shared" ref="D1113:D1117" si="734">IFERROR((C1113-B1113)/B1113,0)</f>
        <v>0</v>
      </c>
      <c r="E1113" s="126">
        <f t="shared" ref="E1113:F1113" si="735">E1199+E1285+E1371+E1457</f>
        <v>0</v>
      </c>
      <c r="F1113" s="127">
        <f t="shared" si="735"/>
        <v>0</v>
      </c>
      <c r="G1113" s="128">
        <f t="shared" ref="G1113:G1117" si="736">IFERROR((F1113-E1113)/E1113,0)</f>
        <v>0</v>
      </c>
      <c r="H1113" s="126">
        <f>B1113+E1113</f>
        <v>24893.200000000001</v>
      </c>
      <c r="I1113" s="127">
        <f>C1113+F1113</f>
        <v>24893.200000000001</v>
      </c>
      <c r="J1113" s="128">
        <f t="shared" ref="J1113:J1117" si="737">IFERROR((I1113-H1113)/H1113,0)</f>
        <v>0</v>
      </c>
    </row>
    <row r="1114" spans="1:14" s="134" customFormat="1" ht="16" thickBot="1" x14ac:dyDescent="0.25">
      <c r="A1114" s="130" t="s">
        <v>17</v>
      </c>
      <c r="B1114" s="131">
        <f>B1113/B1117</f>
        <v>1.2876739099746621E-2</v>
      </c>
      <c r="C1114" s="132">
        <f>C1113/C1117</f>
        <v>1.2580933038326055E-2</v>
      </c>
      <c r="D1114" s="133">
        <f t="shared" si="734"/>
        <v>-2.2972125095427797E-2</v>
      </c>
      <c r="E1114" s="131">
        <f>E1113/E1117</f>
        <v>0</v>
      </c>
      <c r="F1114" s="132">
        <f>F1113/F1117</f>
        <v>0</v>
      </c>
      <c r="G1114" s="133">
        <f t="shared" si="736"/>
        <v>0</v>
      </c>
      <c r="H1114" s="131">
        <f>H1113/H1117</f>
        <v>4.6376143288593408E-3</v>
      </c>
      <c r="I1114" s="132">
        <f>I1113/I1117</f>
        <v>4.3354657785467376E-3</v>
      </c>
      <c r="J1114" s="133">
        <f t="shared" si="737"/>
        <v>-6.5151720019572867E-2</v>
      </c>
    </row>
    <row r="1115" spans="1:14" s="129" customFormat="1" x14ac:dyDescent="0.2">
      <c r="A1115" s="125" t="s">
        <v>75</v>
      </c>
      <c r="B1115" s="126">
        <f t="shared" si="733"/>
        <v>21916.100000000002</v>
      </c>
      <c r="C1115" s="127">
        <f t="shared" si="733"/>
        <v>22413.599999999999</v>
      </c>
      <c r="D1115" s="128">
        <f t="shared" si="734"/>
        <v>2.2700206697359306E-2</v>
      </c>
      <c r="E1115" s="126">
        <f t="shared" si="733"/>
        <v>18910.699999999997</v>
      </c>
      <c r="F1115" s="127">
        <f t="shared" si="733"/>
        <v>20231.3</v>
      </c>
      <c r="G1115" s="128">
        <f t="shared" si="736"/>
        <v>6.9833480516321572E-2</v>
      </c>
      <c r="H1115" s="126">
        <f>B1115+E1115</f>
        <v>40826.800000000003</v>
      </c>
      <c r="I1115" s="127">
        <f>C1115+F1115</f>
        <v>42644.899999999994</v>
      </c>
      <c r="J1115" s="128">
        <f t="shared" si="737"/>
        <v>4.4532023082876716E-2</v>
      </c>
    </row>
    <row r="1116" spans="1:14" s="134" customFormat="1" ht="16" thickBot="1" x14ac:dyDescent="0.25">
      <c r="A1116" s="130" t="s">
        <v>17</v>
      </c>
      <c r="B1116" s="131">
        <f>B1115/B1117</f>
        <v>1.1336746653060151E-2</v>
      </c>
      <c r="C1116" s="132">
        <f>C1115/C1117</f>
        <v>1.1327752187256955E-2</v>
      </c>
      <c r="D1116" s="133">
        <f t="shared" si="734"/>
        <v>-7.9339038601241771E-4</v>
      </c>
      <c r="E1116" s="131">
        <f>E1115/E1117</f>
        <v>5.5061282452962407E-3</v>
      </c>
      <c r="F1116" s="132">
        <f>F1115/F1117</f>
        <v>5.3762122174291762E-3</v>
      </c>
      <c r="G1116" s="133">
        <f t="shared" si="736"/>
        <v>-2.3594806019647061E-2</v>
      </c>
      <c r="H1116" s="131">
        <f>H1115/H1117</f>
        <v>7.6060511578051257E-3</v>
      </c>
      <c r="I1116" s="132">
        <f>I1115/I1117</f>
        <v>7.4271489635542136E-3</v>
      </c>
      <c r="J1116" s="133">
        <f t="shared" si="737"/>
        <v>-2.3521034836496924E-2</v>
      </c>
    </row>
    <row r="1117" spans="1:14" ht="17" thickBot="1" x14ac:dyDescent="0.25">
      <c r="A1117" s="137" t="s">
        <v>76</v>
      </c>
      <c r="B1117" s="138">
        <f>B1047+B1053+B1061+B1068+B1077+B1084+B1099+B1107+B1111+B1113+B1115</f>
        <v>1933191.3</v>
      </c>
      <c r="C1117" s="139">
        <f>C1047+C1053+C1061+C1068+C1077+C1084+C1099+C1107+C1111+C1113+C1115</f>
        <v>1978644.9800000004</v>
      </c>
      <c r="D1117" s="140">
        <f t="shared" si="734"/>
        <v>2.3512251477647555E-2</v>
      </c>
      <c r="E1117" s="138">
        <f>E1047+E1053+E1061+E1068+E1077+E1084+E1099+E1107+E1111+E1113+E1115</f>
        <v>3434482.3000000003</v>
      </c>
      <c r="F1117" s="139">
        <f>F1047+F1053+F1061+F1068+F1077+F1084+F1099+F1107+F1111+F1113+F1115</f>
        <v>3763114.1</v>
      </c>
      <c r="G1117" s="140">
        <f t="shared" si="736"/>
        <v>9.5685978640798294E-2</v>
      </c>
      <c r="H1117" s="138">
        <f>H1047+H1053+H1061+H1068+H1077+H1084+H1099+H1107+H1111+H1113+H1115</f>
        <v>5367673.5999999996</v>
      </c>
      <c r="I1117" s="139">
        <f>I1047+I1053+I1061+I1068+I1077+I1084+I1099+I1107+I1111+I1113+I1115</f>
        <v>5741759.0800000001</v>
      </c>
      <c r="J1117" s="140">
        <f t="shared" si="737"/>
        <v>6.9692292765342598E-2</v>
      </c>
    </row>
    <row r="1119" spans="1:14" s="107" customFormat="1" ht="12" x14ac:dyDescent="0.15">
      <c r="A1119" s="146" t="s">
        <v>101</v>
      </c>
      <c r="B1119" s="146"/>
      <c r="C1119" s="146"/>
      <c r="D1119" s="146"/>
      <c r="E1119" s="146"/>
      <c r="F1119" s="146"/>
      <c r="G1119" s="146"/>
      <c r="H1119" s="146"/>
      <c r="I1119" s="146"/>
      <c r="J1119" s="146"/>
      <c r="K1119" s="106"/>
      <c r="L1119" s="106"/>
      <c r="M1119" s="106"/>
      <c r="N1119" s="106"/>
    </row>
    <row r="1120" spans="1:14" s="107" customFormat="1" ht="12" x14ac:dyDescent="0.15">
      <c r="A1120" s="146" t="str">
        <f>A2</f>
        <v>Total Expenditures by Function, Fiscal Years 2021 and 2022</v>
      </c>
      <c r="B1120" s="146"/>
      <c r="C1120" s="146"/>
      <c r="D1120" s="146"/>
      <c r="E1120" s="146"/>
      <c r="F1120" s="146"/>
      <c r="G1120" s="146"/>
      <c r="H1120" s="146"/>
      <c r="I1120" s="146"/>
      <c r="J1120" s="146"/>
      <c r="K1120" s="106"/>
      <c r="L1120" s="106"/>
      <c r="M1120" s="106"/>
      <c r="N1120" s="106"/>
    </row>
    <row r="1121" spans="1:14" s="107" customFormat="1" ht="13" thickBot="1" x14ac:dyDescent="0.2">
      <c r="A1121" s="147" t="s">
        <v>1</v>
      </c>
      <c r="B1121" s="147"/>
      <c r="C1121" s="147"/>
      <c r="D1121" s="147"/>
      <c r="E1121" s="147"/>
      <c r="F1121" s="147"/>
      <c r="G1121" s="147"/>
      <c r="H1121" s="147"/>
      <c r="I1121" s="147"/>
      <c r="J1121" s="147"/>
      <c r="K1121" s="108"/>
      <c r="L1121" s="108"/>
      <c r="M1121" s="108"/>
      <c r="N1121" s="108"/>
    </row>
    <row r="1122" spans="1:14" ht="29" customHeight="1" x14ac:dyDescent="0.2">
      <c r="A1122" s="148" t="s">
        <v>102</v>
      </c>
      <c r="B1122" s="150" t="s">
        <v>3</v>
      </c>
      <c r="C1122" s="151"/>
      <c r="D1122" s="152"/>
      <c r="E1122" s="150" t="s">
        <v>4</v>
      </c>
      <c r="F1122" s="151"/>
      <c r="G1122" s="152"/>
      <c r="H1122" s="150" t="s">
        <v>5</v>
      </c>
      <c r="I1122" s="151"/>
      <c r="J1122" s="152"/>
    </row>
    <row r="1123" spans="1:14" ht="33" thickBot="1" x14ac:dyDescent="0.25">
      <c r="A1123" s="149"/>
      <c r="B1123" s="110" t="str">
        <f>B5</f>
        <v>FY2021</v>
      </c>
      <c r="C1123" s="111" t="str">
        <f>C5</f>
        <v>FY2022</v>
      </c>
      <c r="D1123" s="112" t="s">
        <v>6</v>
      </c>
      <c r="E1123" s="110" t="str">
        <f>E5</f>
        <v>FY2021</v>
      </c>
      <c r="F1123" s="111" t="str">
        <f>F5</f>
        <v>FY2022</v>
      </c>
      <c r="G1123" s="112" t="s">
        <v>6</v>
      </c>
      <c r="H1123" s="110" t="str">
        <f>H5</f>
        <v>FY2021</v>
      </c>
      <c r="I1123" s="111" t="str">
        <f>I5</f>
        <v>FY2022</v>
      </c>
      <c r="J1123" s="112" t="s">
        <v>6</v>
      </c>
    </row>
    <row r="1124" spans="1:14" x14ac:dyDescent="0.2">
      <c r="A1124" s="113" t="s">
        <v>7</v>
      </c>
      <c r="B1124" s="114">
        <v>225840.5</v>
      </c>
      <c r="C1124" s="115">
        <f>UIC!C13</f>
        <v>266364.14</v>
      </c>
      <c r="D1124" s="116">
        <f t="shared" ref="D1124:D1134" si="738">IFERROR((C1124-B1124)/B1124,0)</f>
        <v>0.17943477808453318</v>
      </c>
      <c r="E1124" s="114">
        <v>237624.4</v>
      </c>
      <c r="F1124" s="115">
        <f>UIC!D13</f>
        <v>253761.25</v>
      </c>
      <c r="G1124" s="116">
        <f t="shared" ref="G1124:G1134" si="739">IFERROR((F1124-E1124)/E1124,0)</f>
        <v>6.79090615273516E-2</v>
      </c>
      <c r="H1124" s="114">
        <f t="shared" ref="H1124:H1133" si="740">B1124+E1124</f>
        <v>463464.9</v>
      </c>
      <c r="I1124" s="115">
        <f t="shared" ref="I1124:I1133" si="741">C1124+F1124</f>
        <v>520125.39</v>
      </c>
      <c r="J1124" s="116">
        <f>IFERROR((I1124-H1124)/H1124,0)</f>
        <v>0.12225411244735035</v>
      </c>
    </row>
    <row r="1125" spans="1:14" x14ac:dyDescent="0.2">
      <c r="A1125" s="117" t="s">
        <v>8</v>
      </c>
      <c r="B1125" s="118">
        <v>0</v>
      </c>
      <c r="C1125" s="119">
        <f>UIC!C14</f>
        <v>0</v>
      </c>
      <c r="D1125" s="120">
        <f t="shared" si="738"/>
        <v>0</v>
      </c>
      <c r="E1125" s="118">
        <v>0</v>
      </c>
      <c r="F1125" s="119">
        <f>UIC!D14</f>
        <v>0</v>
      </c>
      <c r="G1125" s="120">
        <f t="shared" si="739"/>
        <v>0</v>
      </c>
      <c r="H1125" s="118">
        <f t="shared" si="740"/>
        <v>0</v>
      </c>
      <c r="I1125" s="119">
        <f t="shared" si="741"/>
        <v>0</v>
      </c>
      <c r="J1125" s="120">
        <f t="shared" ref="J1125:J1134" si="742">IFERROR((I1125-H1125)/H1125,0)</f>
        <v>0</v>
      </c>
    </row>
    <row r="1126" spans="1:14" x14ac:dyDescent="0.2">
      <c r="A1126" s="117" t="s">
        <v>9</v>
      </c>
      <c r="B1126" s="118">
        <v>0</v>
      </c>
      <c r="C1126" s="119">
        <f>UIC!C15</f>
        <v>0</v>
      </c>
      <c r="D1126" s="120">
        <f t="shared" si="738"/>
        <v>0</v>
      </c>
      <c r="E1126" s="118">
        <v>0</v>
      </c>
      <c r="F1126" s="119">
        <f>UIC!D15</f>
        <v>0</v>
      </c>
      <c r="G1126" s="120">
        <f t="shared" si="739"/>
        <v>0</v>
      </c>
      <c r="H1126" s="118">
        <f t="shared" si="740"/>
        <v>0</v>
      </c>
      <c r="I1126" s="119">
        <f t="shared" si="741"/>
        <v>0</v>
      </c>
      <c r="J1126" s="120">
        <f t="shared" si="742"/>
        <v>0</v>
      </c>
    </row>
    <row r="1127" spans="1:14" x14ac:dyDescent="0.2">
      <c r="A1127" s="117" t="s">
        <v>10</v>
      </c>
      <c r="B1127" s="118">
        <v>62938.1</v>
      </c>
      <c r="C1127" s="119">
        <f>UIC!C16</f>
        <v>46705.599999999999</v>
      </c>
      <c r="D1127" s="120">
        <f t="shared" si="738"/>
        <v>-0.25791213906997512</v>
      </c>
      <c r="E1127" s="118">
        <v>85.9</v>
      </c>
      <c r="F1127" s="119">
        <f>UIC!D16</f>
        <v>171.7</v>
      </c>
      <c r="G1127" s="120">
        <f t="shared" si="739"/>
        <v>0.99883585564609989</v>
      </c>
      <c r="H1127" s="118">
        <f t="shared" si="740"/>
        <v>63024</v>
      </c>
      <c r="I1127" s="119">
        <f t="shared" si="741"/>
        <v>46877.299999999996</v>
      </c>
      <c r="J1127" s="120">
        <f t="shared" si="742"/>
        <v>-0.25619922569180004</v>
      </c>
    </row>
    <row r="1128" spans="1:14" x14ac:dyDescent="0.2">
      <c r="A1128" s="117" t="s">
        <v>11</v>
      </c>
      <c r="B1128" s="118">
        <v>8130.3</v>
      </c>
      <c r="C1128" s="119">
        <f>UIC!C17</f>
        <v>8467.6</v>
      </c>
      <c r="D1128" s="120">
        <f t="shared" si="738"/>
        <v>4.1486784005510272E-2</v>
      </c>
      <c r="E1128" s="118">
        <v>83</v>
      </c>
      <c r="F1128" s="119">
        <f>UIC!D17</f>
        <v>23</v>
      </c>
      <c r="G1128" s="120">
        <f t="shared" si="739"/>
        <v>-0.72289156626506024</v>
      </c>
      <c r="H1128" s="118">
        <f t="shared" si="740"/>
        <v>8213.2999999999993</v>
      </c>
      <c r="I1128" s="119">
        <f t="shared" si="741"/>
        <v>8490.6</v>
      </c>
      <c r="J1128" s="120">
        <f t="shared" si="742"/>
        <v>3.3762312347046998E-2</v>
      </c>
    </row>
    <row r="1129" spans="1:14" x14ac:dyDescent="0.2">
      <c r="A1129" s="117" t="s">
        <v>12</v>
      </c>
      <c r="B1129" s="118">
        <v>0</v>
      </c>
      <c r="C1129" s="119">
        <f>UIC!C19</f>
        <v>0</v>
      </c>
      <c r="D1129" s="120">
        <f t="shared" si="738"/>
        <v>0</v>
      </c>
      <c r="E1129" s="118">
        <v>0</v>
      </c>
      <c r="F1129" s="119">
        <f>UIC!D19</f>
        <v>0</v>
      </c>
      <c r="G1129" s="120">
        <f t="shared" si="739"/>
        <v>0</v>
      </c>
      <c r="H1129" s="118">
        <f t="shared" si="740"/>
        <v>0</v>
      </c>
      <c r="I1129" s="119">
        <f t="shared" si="741"/>
        <v>0</v>
      </c>
      <c r="J1129" s="120">
        <f t="shared" si="742"/>
        <v>0</v>
      </c>
    </row>
    <row r="1130" spans="1:14" x14ac:dyDescent="0.2">
      <c r="A1130" s="117" t="s">
        <v>13</v>
      </c>
      <c r="B1130" s="118">
        <v>4167.2</v>
      </c>
      <c r="C1130" s="119">
        <f>UIC!C20</f>
        <v>4798.8</v>
      </c>
      <c r="D1130" s="120">
        <f t="shared" si="738"/>
        <v>0.15156459973123448</v>
      </c>
      <c r="E1130" s="118">
        <v>148.4</v>
      </c>
      <c r="F1130" s="119">
        <f>UIC!D20</f>
        <v>1069.3</v>
      </c>
      <c r="G1130" s="120">
        <f t="shared" si="739"/>
        <v>6.2055256064690019</v>
      </c>
      <c r="H1130" s="118">
        <f t="shared" si="740"/>
        <v>4315.5999999999995</v>
      </c>
      <c r="I1130" s="119">
        <f t="shared" si="741"/>
        <v>5868.1</v>
      </c>
      <c r="J1130" s="120">
        <f t="shared" si="742"/>
        <v>0.35974140328111992</v>
      </c>
    </row>
    <row r="1131" spans="1:14" x14ac:dyDescent="0.2">
      <c r="A1131" s="117" t="s">
        <v>14</v>
      </c>
      <c r="B1131" s="118">
        <v>56484.9</v>
      </c>
      <c r="C1131" s="119">
        <f>UIC!C21</f>
        <v>44289.74</v>
      </c>
      <c r="D1131" s="120">
        <f t="shared" si="738"/>
        <v>-0.21590124086260226</v>
      </c>
      <c r="E1131" s="118">
        <v>30266.799999999999</v>
      </c>
      <c r="F1131" s="119">
        <f>UIC!D21</f>
        <v>26086.3</v>
      </c>
      <c r="G1131" s="120">
        <f t="shared" si="739"/>
        <v>-0.13812163823066859</v>
      </c>
      <c r="H1131" s="118">
        <f t="shared" si="740"/>
        <v>86751.7</v>
      </c>
      <c r="I1131" s="119">
        <f t="shared" si="741"/>
        <v>70376.039999999994</v>
      </c>
      <c r="J1131" s="120">
        <f t="shared" si="742"/>
        <v>-0.18876471584994881</v>
      </c>
    </row>
    <row r="1132" spans="1:14" ht="16" thickBot="1" x14ac:dyDescent="0.25">
      <c r="A1132" s="121" t="s">
        <v>15</v>
      </c>
      <c r="B1132" s="122">
        <v>0</v>
      </c>
      <c r="C1132" s="123">
        <f>UIC!C22</f>
        <v>0</v>
      </c>
      <c r="D1132" s="124">
        <f t="shared" si="738"/>
        <v>0</v>
      </c>
      <c r="E1132" s="122">
        <v>0</v>
      </c>
      <c r="F1132" s="123">
        <f>UIC!D22</f>
        <v>0</v>
      </c>
      <c r="G1132" s="124">
        <f t="shared" si="739"/>
        <v>0</v>
      </c>
      <c r="H1132" s="122">
        <f t="shared" si="740"/>
        <v>0</v>
      </c>
      <c r="I1132" s="123">
        <f t="shared" si="741"/>
        <v>0</v>
      </c>
      <c r="J1132" s="124">
        <f t="shared" si="742"/>
        <v>0</v>
      </c>
    </row>
    <row r="1133" spans="1:14" s="129" customFormat="1" ht="16" thickTop="1" x14ac:dyDescent="0.2">
      <c r="A1133" s="125" t="s">
        <v>16</v>
      </c>
      <c r="B1133" s="126">
        <v>357561</v>
      </c>
      <c r="C1133" s="127">
        <f>SUM(C1124:C1132)</f>
        <v>370625.87999999995</v>
      </c>
      <c r="D1133" s="128">
        <f t="shared" si="738"/>
        <v>3.6538884274291507E-2</v>
      </c>
      <c r="E1133" s="126">
        <v>268208.5</v>
      </c>
      <c r="F1133" s="127">
        <f>SUM(F1124:F1132)</f>
        <v>281111.55</v>
      </c>
      <c r="G1133" s="128">
        <f t="shared" si="739"/>
        <v>4.8108281430305114E-2</v>
      </c>
      <c r="H1133" s="126">
        <f t="shared" si="740"/>
        <v>625769.5</v>
      </c>
      <c r="I1133" s="127">
        <f t="shared" si="741"/>
        <v>651737.42999999993</v>
      </c>
      <c r="J1133" s="128">
        <f t="shared" si="742"/>
        <v>4.1497596159608185E-2</v>
      </c>
    </row>
    <row r="1134" spans="1:14" s="134" customFormat="1" ht="16" thickBot="1" x14ac:dyDescent="0.25">
      <c r="A1134" s="130" t="s">
        <v>17</v>
      </c>
      <c r="B1134" s="131">
        <v>0.52786901751473247</v>
      </c>
      <c r="C1134" s="132">
        <f>C1133/C1203</f>
        <v>0.53474517362696283</v>
      </c>
      <c r="D1134" s="133">
        <f t="shared" si="738"/>
        <v>1.3026254400389107E-2</v>
      </c>
      <c r="E1134" s="131">
        <v>0.12908308577150016</v>
      </c>
      <c r="F1134" s="132">
        <f>F1133/F1203</f>
        <v>0.12799582616886668</v>
      </c>
      <c r="G1134" s="133">
        <f t="shared" si="739"/>
        <v>-8.4229439987057592E-3</v>
      </c>
      <c r="H1134" s="131">
        <f>H1133/H1203</f>
        <v>0.22712601930853998</v>
      </c>
      <c r="I1134" s="132">
        <f>I1133/I1203</f>
        <v>0.22556585310886335</v>
      </c>
      <c r="J1134" s="133">
        <f t="shared" si="742"/>
        <v>-6.8691654281900034E-3</v>
      </c>
    </row>
    <row r="1135" spans="1:14" x14ac:dyDescent="0.2">
      <c r="A1135" s="135" t="s">
        <v>18</v>
      </c>
      <c r="B1135" s="118">
        <v>6473.1</v>
      </c>
      <c r="C1135" s="119">
        <f>UIC!C24</f>
        <v>7413.5</v>
      </c>
      <c r="D1135" s="120">
        <f t="shared" ref="D1135:D1166" si="743">IFERROR((C1135-B1135)/B1135,0)</f>
        <v>0.14527815111770243</v>
      </c>
      <c r="E1135" s="118">
        <v>53916.9</v>
      </c>
      <c r="F1135" s="119">
        <f>UIC!D24</f>
        <v>54772</v>
      </c>
      <c r="G1135" s="120">
        <f t="shared" ref="G1135:G1166" si="744">IFERROR((F1135-E1135)/E1135,0)</f>
        <v>1.5859591334071478E-2</v>
      </c>
      <c r="H1135" s="118">
        <f t="shared" ref="H1135:I1139" si="745">B1135+E1135</f>
        <v>60390</v>
      </c>
      <c r="I1135" s="119">
        <f t="shared" si="745"/>
        <v>62185.5</v>
      </c>
      <c r="J1135" s="120">
        <f t="shared" ref="J1135:J1198" si="746">IFERROR((I1135-H1135)/H1135,0)</f>
        <v>2.9731743666169895E-2</v>
      </c>
    </row>
    <row r="1136" spans="1:14" x14ac:dyDescent="0.2">
      <c r="A1136" s="135" t="s">
        <v>19</v>
      </c>
      <c r="B1136" s="118">
        <v>18686.2</v>
      </c>
      <c r="C1136" s="119">
        <f>UIC!C25</f>
        <v>22944.1</v>
      </c>
      <c r="D1136" s="120">
        <f t="shared" si="743"/>
        <v>0.22786334300178729</v>
      </c>
      <c r="E1136" s="118">
        <v>182363.2</v>
      </c>
      <c r="F1136" s="119">
        <f>UIC!D25</f>
        <v>186624.7</v>
      </c>
      <c r="G1136" s="120">
        <f t="shared" si="744"/>
        <v>2.3368201479245811E-2</v>
      </c>
      <c r="H1136" s="118">
        <f t="shared" si="745"/>
        <v>201049.40000000002</v>
      </c>
      <c r="I1136" s="119">
        <f t="shared" si="745"/>
        <v>209568.80000000002</v>
      </c>
      <c r="J1136" s="120">
        <f t="shared" si="746"/>
        <v>4.2374660158150154E-2</v>
      </c>
    </row>
    <row r="1137" spans="1:10" x14ac:dyDescent="0.2">
      <c r="A1137" s="135" t="s">
        <v>20</v>
      </c>
      <c r="B1137" s="118">
        <v>0</v>
      </c>
      <c r="C1137" s="119">
        <f>UIC!C26</f>
        <v>0</v>
      </c>
      <c r="D1137" s="120">
        <f t="shared" si="743"/>
        <v>0</v>
      </c>
      <c r="E1137" s="118">
        <v>0</v>
      </c>
      <c r="F1137" s="119">
        <f>UIC!D26</f>
        <v>0</v>
      </c>
      <c r="G1137" s="120">
        <f t="shared" si="744"/>
        <v>0</v>
      </c>
      <c r="H1137" s="118">
        <f t="shared" si="745"/>
        <v>0</v>
      </c>
      <c r="I1137" s="119">
        <f t="shared" si="745"/>
        <v>0</v>
      </c>
      <c r="J1137" s="120">
        <f t="shared" si="746"/>
        <v>0</v>
      </c>
    </row>
    <row r="1138" spans="1:10" ht="16" thickBot="1" x14ac:dyDescent="0.25">
      <c r="A1138" s="121" t="s">
        <v>21</v>
      </c>
      <c r="B1138" s="122">
        <v>14635.7</v>
      </c>
      <c r="C1138" s="123">
        <f>UIC!C27</f>
        <v>14992.9</v>
      </c>
      <c r="D1138" s="124">
        <f t="shared" si="743"/>
        <v>2.4406075554978503E-2</v>
      </c>
      <c r="E1138" s="122">
        <v>13990.3</v>
      </c>
      <c r="F1138" s="123">
        <f>UIC!D27</f>
        <v>11764.9</v>
      </c>
      <c r="G1138" s="124">
        <f t="shared" si="744"/>
        <v>-0.15906735380942508</v>
      </c>
      <c r="H1138" s="122">
        <f t="shared" si="745"/>
        <v>28626</v>
      </c>
      <c r="I1138" s="123">
        <f t="shared" si="745"/>
        <v>26757.8</v>
      </c>
      <c r="J1138" s="124">
        <f t="shared" si="746"/>
        <v>-6.5262348913575102E-2</v>
      </c>
    </row>
    <row r="1139" spans="1:10" s="129" customFormat="1" ht="16" thickTop="1" x14ac:dyDescent="0.2">
      <c r="A1139" s="125" t="s">
        <v>22</v>
      </c>
      <c r="B1139" s="126">
        <v>39795</v>
      </c>
      <c r="C1139" s="127">
        <f>SUM(C1135:C1138)</f>
        <v>45350.5</v>
      </c>
      <c r="D1139" s="128">
        <f t="shared" si="743"/>
        <v>0.13960296519663273</v>
      </c>
      <c r="E1139" s="126">
        <v>250270.4</v>
      </c>
      <c r="F1139" s="127">
        <f>SUM(F1135:F1138)</f>
        <v>253161.60000000001</v>
      </c>
      <c r="G1139" s="128">
        <f t="shared" si="744"/>
        <v>1.155230502688297E-2</v>
      </c>
      <c r="H1139" s="126">
        <f t="shared" si="745"/>
        <v>290065.40000000002</v>
      </c>
      <c r="I1139" s="127">
        <f t="shared" si="745"/>
        <v>298512.09999999998</v>
      </c>
      <c r="J1139" s="128">
        <f t="shared" si="746"/>
        <v>2.9119984665526989E-2</v>
      </c>
    </row>
    <row r="1140" spans="1:10" s="134" customFormat="1" ht="16" thickBot="1" x14ac:dyDescent="0.25">
      <c r="A1140" s="130" t="s">
        <v>17</v>
      </c>
      <c r="B1140" s="131">
        <v>5.8749549173424336E-2</v>
      </c>
      <c r="C1140" s="132">
        <f>C1139/C1203</f>
        <v>6.5432454410818755E-2</v>
      </c>
      <c r="D1140" s="133">
        <f t="shared" si="743"/>
        <v>0.11375245140463931</v>
      </c>
      <c r="E1140" s="131">
        <v>0.12044985714199084</v>
      </c>
      <c r="F1140" s="132">
        <f>F1139/F1203</f>
        <v>0.11526964347865522</v>
      </c>
      <c r="G1140" s="133">
        <f t="shared" si="744"/>
        <v>-4.3007221313919812E-2</v>
      </c>
      <c r="H1140" s="131">
        <f>H1139/H1203</f>
        <v>0.10528061792902879</v>
      </c>
      <c r="I1140" s="132">
        <f>I1139/I1203</f>
        <v>0.10331482189049404</v>
      </c>
      <c r="J1140" s="133">
        <f t="shared" si="746"/>
        <v>-1.8671965241122752E-2</v>
      </c>
    </row>
    <row r="1141" spans="1:10" x14ac:dyDescent="0.2">
      <c r="A1141" s="135" t="s">
        <v>23</v>
      </c>
      <c r="B1141" s="118">
        <v>8886.1</v>
      </c>
      <c r="C1141" s="119">
        <f>UIC!C29</f>
        <v>8891.4</v>
      </c>
      <c r="D1141" s="120">
        <f t="shared" si="743"/>
        <v>5.9643713215013026E-4</v>
      </c>
      <c r="E1141" s="118">
        <v>156564.9</v>
      </c>
      <c r="F1141" s="119">
        <f>UIC!D29</f>
        <v>147141</v>
      </c>
      <c r="G1141" s="120">
        <f t="shared" si="744"/>
        <v>-6.0191652151919073E-2</v>
      </c>
      <c r="H1141" s="118">
        <f t="shared" ref="H1141:I1147" si="747">B1141+E1141</f>
        <v>165451</v>
      </c>
      <c r="I1141" s="119">
        <f t="shared" si="747"/>
        <v>156032.4</v>
      </c>
      <c r="J1141" s="120">
        <f t="shared" si="746"/>
        <v>-5.6926824256124206E-2</v>
      </c>
    </row>
    <row r="1142" spans="1:10" x14ac:dyDescent="0.2">
      <c r="A1142" s="135" t="s">
        <v>24</v>
      </c>
      <c r="B1142" s="118">
        <v>1844</v>
      </c>
      <c r="C1142" s="119">
        <f>UIC!C30</f>
        <v>1890.2</v>
      </c>
      <c r="D1142" s="120">
        <f t="shared" si="743"/>
        <v>2.5054229934924104E-2</v>
      </c>
      <c r="E1142" s="118">
        <v>6354</v>
      </c>
      <c r="F1142" s="119">
        <f>UIC!D30</f>
        <v>3347.5</v>
      </c>
      <c r="G1142" s="120">
        <f t="shared" si="744"/>
        <v>-0.47316650928548948</v>
      </c>
      <c r="H1142" s="118">
        <f t="shared" si="747"/>
        <v>8198</v>
      </c>
      <c r="I1142" s="119">
        <f t="shared" si="747"/>
        <v>5237.7</v>
      </c>
      <c r="J1142" s="120">
        <f t="shared" si="746"/>
        <v>-0.36110026835813613</v>
      </c>
    </row>
    <row r="1143" spans="1:10" x14ac:dyDescent="0.2">
      <c r="A1143" s="135" t="s">
        <v>25</v>
      </c>
      <c r="B1143" s="118">
        <v>0</v>
      </c>
      <c r="C1143" s="119">
        <f>UIC!C31</f>
        <v>0</v>
      </c>
      <c r="D1143" s="120">
        <f t="shared" si="743"/>
        <v>0</v>
      </c>
      <c r="E1143" s="118">
        <v>0</v>
      </c>
      <c r="F1143" s="119">
        <f>UIC!D31</f>
        <v>0</v>
      </c>
      <c r="G1143" s="120">
        <f t="shared" si="744"/>
        <v>0</v>
      </c>
      <c r="H1143" s="118">
        <f t="shared" si="747"/>
        <v>0</v>
      </c>
      <c r="I1143" s="119">
        <f t="shared" si="747"/>
        <v>0</v>
      </c>
      <c r="J1143" s="120">
        <f t="shared" si="746"/>
        <v>0</v>
      </c>
    </row>
    <row r="1144" spans="1:10" x14ac:dyDescent="0.2">
      <c r="A1144" s="135" t="s">
        <v>26</v>
      </c>
      <c r="B1144" s="118">
        <v>2880.2</v>
      </c>
      <c r="C1144" s="119">
        <f>UIC!C32</f>
        <v>2576.1</v>
      </c>
      <c r="D1144" s="120">
        <f t="shared" si="743"/>
        <v>-0.10558294562877575</v>
      </c>
      <c r="E1144" s="118">
        <v>82817.3</v>
      </c>
      <c r="F1144" s="119">
        <f>UIC!D32</f>
        <v>107842.3</v>
      </c>
      <c r="G1144" s="120">
        <f t="shared" si="744"/>
        <v>0.30217116472041466</v>
      </c>
      <c r="H1144" s="118">
        <f t="shared" si="747"/>
        <v>85697.5</v>
      </c>
      <c r="I1144" s="119">
        <f t="shared" si="747"/>
        <v>110418.40000000001</v>
      </c>
      <c r="J1144" s="120">
        <f t="shared" si="746"/>
        <v>0.28846699145249288</v>
      </c>
    </row>
    <row r="1145" spans="1:10" x14ac:dyDescent="0.2">
      <c r="A1145" s="135" t="s">
        <v>27</v>
      </c>
      <c r="B1145" s="118">
        <v>0</v>
      </c>
      <c r="C1145" s="119">
        <f>UIC!C33</f>
        <v>0</v>
      </c>
      <c r="D1145" s="120">
        <f t="shared" si="743"/>
        <v>0</v>
      </c>
      <c r="E1145" s="118">
        <v>0</v>
      </c>
      <c r="F1145" s="119">
        <f>UIC!D33</f>
        <v>0</v>
      </c>
      <c r="G1145" s="120">
        <f t="shared" si="744"/>
        <v>0</v>
      </c>
      <c r="H1145" s="118">
        <f t="shared" si="747"/>
        <v>0</v>
      </c>
      <c r="I1145" s="119">
        <f t="shared" si="747"/>
        <v>0</v>
      </c>
      <c r="J1145" s="120">
        <f t="shared" si="746"/>
        <v>0</v>
      </c>
    </row>
    <row r="1146" spans="1:10" ht="16" thickBot="1" x14ac:dyDescent="0.25">
      <c r="A1146" s="121" t="s">
        <v>28</v>
      </c>
      <c r="B1146" s="122">
        <v>423.5</v>
      </c>
      <c r="C1146" s="123">
        <f>UIC!C34</f>
        <v>425.1</v>
      </c>
      <c r="D1146" s="124">
        <f t="shared" si="743"/>
        <v>3.7780401416765588E-3</v>
      </c>
      <c r="E1146" s="122">
        <v>395.7</v>
      </c>
      <c r="F1146" s="123">
        <f>UIC!D34</f>
        <v>341.5</v>
      </c>
      <c r="G1146" s="124">
        <f t="shared" si="744"/>
        <v>-0.1369724538792014</v>
      </c>
      <c r="H1146" s="122">
        <f t="shared" si="747"/>
        <v>819.2</v>
      </c>
      <c r="I1146" s="123">
        <f t="shared" si="747"/>
        <v>766.6</v>
      </c>
      <c r="J1146" s="124">
        <f t="shared" si="746"/>
        <v>-6.4208984375000028E-2</v>
      </c>
    </row>
    <row r="1147" spans="1:10" s="129" customFormat="1" ht="16" thickTop="1" x14ac:dyDescent="0.2">
      <c r="A1147" s="125" t="s">
        <v>29</v>
      </c>
      <c r="B1147" s="126">
        <v>14033.8</v>
      </c>
      <c r="C1147" s="127">
        <f>SUM(C1141:C1146)</f>
        <v>13782.800000000001</v>
      </c>
      <c r="D1147" s="128">
        <f t="shared" si="743"/>
        <v>-1.7885390984622711E-2</v>
      </c>
      <c r="E1147" s="126">
        <v>246131.90000000002</v>
      </c>
      <c r="F1147" s="127">
        <f>SUM(F1141:F1146)</f>
        <v>258672.3</v>
      </c>
      <c r="G1147" s="128">
        <f t="shared" si="744"/>
        <v>5.0949917503582284E-2</v>
      </c>
      <c r="H1147" s="126">
        <f t="shared" si="747"/>
        <v>260165.7</v>
      </c>
      <c r="I1147" s="127">
        <f t="shared" si="747"/>
        <v>272455.09999999998</v>
      </c>
      <c r="J1147" s="128">
        <f t="shared" si="746"/>
        <v>4.7236818689012292E-2</v>
      </c>
    </row>
    <row r="1148" spans="1:10" s="134" customFormat="1" ht="16" thickBot="1" x14ac:dyDescent="0.25">
      <c r="A1148" s="130" t="s">
        <v>17</v>
      </c>
      <c r="B1148" s="131">
        <v>2.0718166181429888E-2</v>
      </c>
      <c r="C1148" s="132">
        <f>C1147/C1203</f>
        <v>1.9886052692989774E-2</v>
      </c>
      <c r="D1148" s="133">
        <f t="shared" si="743"/>
        <v>-4.0163472054102638E-2</v>
      </c>
      <c r="E1148" s="131">
        <v>0.11845808450814312</v>
      </c>
      <c r="F1148" s="132">
        <f>F1147/F1203</f>
        <v>0.11777877766139787</v>
      </c>
      <c r="G1148" s="133">
        <f t="shared" si="744"/>
        <v>-5.7345756481361181E-3</v>
      </c>
      <c r="H1148" s="131">
        <f>H1147/H1203</f>
        <v>9.4428379461798356E-2</v>
      </c>
      <c r="I1148" s="132">
        <f>I1147/I1203</f>
        <v>9.4296513038020044E-2</v>
      </c>
      <c r="J1148" s="133">
        <f t="shared" si="746"/>
        <v>-1.3964702616935179E-3</v>
      </c>
    </row>
    <row r="1149" spans="1:10" x14ac:dyDescent="0.2">
      <c r="A1149" s="135" t="s">
        <v>30</v>
      </c>
      <c r="B1149" s="118">
        <v>15649.7</v>
      </c>
      <c r="C1149" s="119">
        <f>UIC!C36</f>
        <v>19346</v>
      </c>
      <c r="D1149" s="120">
        <f t="shared" si="743"/>
        <v>0.23618983111497338</v>
      </c>
      <c r="E1149" s="118">
        <v>3408.2</v>
      </c>
      <c r="F1149" s="119">
        <f>UIC!D36</f>
        <v>8293.2000000000007</v>
      </c>
      <c r="G1149" s="120">
        <f t="shared" si="744"/>
        <v>1.4333079044657007</v>
      </c>
      <c r="H1149" s="118">
        <f t="shared" ref="H1149:I1154" si="748">B1149+E1149</f>
        <v>19057.900000000001</v>
      </c>
      <c r="I1149" s="119">
        <f t="shared" si="748"/>
        <v>27639.200000000001</v>
      </c>
      <c r="J1149" s="120">
        <f t="shared" si="746"/>
        <v>0.45027521395326864</v>
      </c>
    </row>
    <row r="1150" spans="1:10" x14ac:dyDescent="0.2">
      <c r="A1150" s="135" t="s">
        <v>31</v>
      </c>
      <c r="B1150" s="118">
        <v>11360</v>
      </c>
      <c r="C1150" s="119">
        <f>UIC!C37</f>
        <v>22430.6</v>
      </c>
      <c r="D1150" s="120">
        <f t="shared" si="743"/>
        <v>0.97452464788732385</v>
      </c>
      <c r="E1150" s="118">
        <v>10761.1</v>
      </c>
      <c r="F1150" s="119">
        <f>UIC!D37</f>
        <v>664.2</v>
      </c>
      <c r="G1150" s="120">
        <f t="shared" si="744"/>
        <v>-0.9382776853667375</v>
      </c>
      <c r="H1150" s="118">
        <f t="shared" si="748"/>
        <v>22121.1</v>
      </c>
      <c r="I1150" s="119">
        <f t="shared" si="748"/>
        <v>23094.799999999999</v>
      </c>
      <c r="J1150" s="120">
        <f t="shared" si="746"/>
        <v>4.4016798441307202E-2</v>
      </c>
    </row>
    <row r="1151" spans="1:10" x14ac:dyDescent="0.2">
      <c r="A1151" s="135" t="s">
        <v>32</v>
      </c>
      <c r="B1151" s="118">
        <v>321.39999999999998</v>
      </c>
      <c r="C1151" s="119">
        <f>UIC!C39</f>
        <v>281.89999999999998</v>
      </c>
      <c r="D1151" s="120">
        <f t="shared" si="743"/>
        <v>-0.12289981331673927</v>
      </c>
      <c r="E1151" s="118">
        <v>0.3</v>
      </c>
      <c r="F1151" s="119">
        <f>UIC!D39</f>
        <v>11.8</v>
      </c>
      <c r="G1151" s="120">
        <f t="shared" si="744"/>
        <v>38.333333333333336</v>
      </c>
      <c r="H1151" s="118">
        <f t="shared" si="748"/>
        <v>321.7</v>
      </c>
      <c r="I1151" s="119">
        <f t="shared" si="748"/>
        <v>293.7</v>
      </c>
      <c r="J1151" s="120">
        <f t="shared" si="746"/>
        <v>-8.7037612682623569E-2</v>
      </c>
    </row>
    <row r="1152" spans="1:10" x14ac:dyDescent="0.2">
      <c r="A1152" s="135" t="s">
        <v>33</v>
      </c>
      <c r="B1152" s="118">
        <v>54039.9</v>
      </c>
      <c r="C1152" s="119">
        <f>UIC!C40</f>
        <v>54088</v>
      </c>
      <c r="D1152" s="120">
        <f t="shared" si="743"/>
        <v>8.9008306825139473E-4</v>
      </c>
      <c r="E1152" s="118">
        <v>917841.2</v>
      </c>
      <c r="F1152" s="119">
        <f>UIC!D40</f>
        <v>954779.9</v>
      </c>
      <c r="G1152" s="120">
        <f t="shared" si="744"/>
        <v>4.0245197099454753E-2</v>
      </c>
      <c r="H1152" s="118">
        <f t="shared" si="748"/>
        <v>971881.1</v>
      </c>
      <c r="I1152" s="119">
        <f t="shared" si="748"/>
        <v>1008867.9</v>
      </c>
      <c r="J1152" s="120">
        <f t="shared" si="746"/>
        <v>3.8056918690979838E-2</v>
      </c>
    </row>
    <row r="1153" spans="1:13" ht="16" thickBot="1" x14ac:dyDescent="0.25">
      <c r="A1153" s="121" t="s">
        <v>34</v>
      </c>
      <c r="B1153" s="122">
        <v>4563.8</v>
      </c>
      <c r="C1153" s="123">
        <f>UIC!C41</f>
        <v>3261.4</v>
      </c>
      <c r="D1153" s="124">
        <f t="shared" si="743"/>
        <v>-0.28537622156974451</v>
      </c>
      <c r="E1153" s="122">
        <v>6216.4</v>
      </c>
      <c r="F1153" s="123">
        <f>UIC!D41</f>
        <v>590.20000000000005</v>
      </c>
      <c r="G1153" s="124">
        <f t="shared" si="744"/>
        <v>-0.9050575896016988</v>
      </c>
      <c r="H1153" s="122">
        <f t="shared" si="748"/>
        <v>10780.2</v>
      </c>
      <c r="I1153" s="123">
        <f t="shared" si="748"/>
        <v>3851.6000000000004</v>
      </c>
      <c r="J1153" s="124">
        <f t="shared" si="746"/>
        <v>-0.64271534850930412</v>
      </c>
    </row>
    <row r="1154" spans="1:13" s="129" customFormat="1" ht="16" thickTop="1" x14ac:dyDescent="0.2">
      <c r="A1154" s="125" t="s">
        <v>35</v>
      </c>
      <c r="B1154" s="126">
        <v>85934.8</v>
      </c>
      <c r="C1154" s="127">
        <f>SUM(C1149:C1153)</f>
        <v>99407.9</v>
      </c>
      <c r="D1154" s="128">
        <f t="shared" si="743"/>
        <v>0.15678281674013311</v>
      </c>
      <c r="E1154" s="126">
        <v>938227.19999999995</v>
      </c>
      <c r="F1154" s="127">
        <f>SUM(F1149:F1153)</f>
        <v>964339.29999999993</v>
      </c>
      <c r="G1154" s="128">
        <f t="shared" si="744"/>
        <v>2.7831318469556179E-2</v>
      </c>
      <c r="H1154" s="126">
        <f t="shared" si="748"/>
        <v>1024162</v>
      </c>
      <c r="I1154" s="127">
        <f t="shared" si="748"/>
        <v>1063747.2</v>
      </c>
      <c r="J1154" s="128">
        <f t="shared" si="746"/>
        <v>3.8651307117428646E-2</v>
      </c>
    </row>
    <row r="1155" spans="1:13" s="134" customFormat="1" ht="16" thickBot="1" x14ac:dyDescent="0.25">
      <c r="A1155" s="130" t="s">
        <v>17</v>
      </c>
      <c r="B1155" s="131">
        <v>0.12686595698726941</v>
      </c>
      <c r="C1155" s="132">
        <f>C1154/C1203</f>
        <v>0.14342736871313944</v>
      </c>
      <c r="D1155" s="133">
        <f t="shared" si="743"/>
        <v>0.13054259881184607</v>
      </c>
      <c r="E1155" s="131">
        <v>0.45154893350044617</v>
      </c>
      <c r="F1155" s="132">
        <f>F1154/F1203</f>
        <v>0.43908336534235809</v>
      </c>
      <c r="G1155" s="133">
        <f t="shared" si="744"/>
        <v>-2.7606239840838345E-2</v>
      </c>
      <c r="H1155" s="131">
        <f>H1154/H1203</f>
        <v>0.37172447392701774</v>
      </c>
      <c r="I1155" s="132">
        <f>I1154/I1203</f>
        <v>0.36816213649132395</v>
      </c>
      <c r="J1155" s="133">
        <f t="shared" si="746"/>
        <v>-9.5832738642686044E-3</v>
      </c>
    </row>
    <row r="1156" spans="1:13" x14ac:dyDescent="0.2">
      <c r="A1156" s="135" t="s">
        <v>36</v>
      </c>
      <c r="B1156" s="118">
        <v>2591.5</v>
      </c>
      <c r="C1156" s="119">
        <f>UIC!C43</f>
        <v>2759.8</v>
      </c>
      <c r="D1156" s="120">
        <f t="shared" si="743"/>
        <v>6.4943083156473153E-2</v>
      </c>
      <c r="E1156" s="118">
        <v>5815.9</v>
      </c>
      <c r="F1156" s="119">
        <f>UIC!D43</f>
        <v>8299.25</v>
      </c>
      <c r="G1156" s="120">
        <f t="shared" si="744"/>
        <v>0.42699324266235672</v>
      </c>
      <c r="H1156" s="118">
        <f t="shared" ref="H1156:I1163" si="749">B1156+E1156</f>
        <v>8407.4</v>
      </c>
      <c r="I1156" s="119">
        <f t="shared" si="749"/>
        <v>11059.05</v>
      </c>
      <c r="J1156" s="120">
        <f t="shared" si="746"/>
        <v>0.3153947712729262</v>
      </c>
    </row>
    <row r="1157" spans="1:13" x14ac:dyDescent="0.2">
      <c r="A1157" s="135" t="s">
        <v>37</v>
      </c>
      <c r="B1157" s="118">
        <v>2154.1999999999998</v>
      </c>
      <c r="C1157" s="119">
        <f>UIC!C44</f>
        <v>2232.5</v>
      </c>
      <c r="D1157" s="120">
        <f t="shared" si="743"/>
        <v>3.6347600037136843E-2</v>
      </c>
      <c r="E1157" s="118">
        <v>472.3</v>
      </c>
      <c r="F1157" s="119">
        <f>UIC!D44</f>
        <v>118.3</v>
      </c>
      <c r="G1157" s="120">
        <f t="shared" si="744"/>
        <v>-0.74952360787634975</v>
      </c>
      <c r="H1157" s="118">
        <f t="shared" si="749"/>
        <v>2626.5</v>
      </c>
      <c r="I1157" s="119">
        <f t="shared" si="749"/>
        <v>2350.8000000000002</v>
      </c>
      <c r="J1157" s="120">
        <f t="shared" si="746"/>
        <v>-0.10496858937749851</v>
      </c>
    </row>
    <row r="1158" spans="1:13" x14ac:dyDescent="0.2">
      <c r="A1158" s="135" t="s">
        <v>38</v>
      </c>
      <c r="B1158" s="118">
        <v>3318.6</v>
      </c>
      <c r="C1158" s="119">
        <f>UIC!C45</f>
        <v>3271.9</v>
      </c>
      <c r="D1158" s="120">
        <f t="shared" si="743"/>
        <v>-1.4072199120110835E-2</v>
      </c>
      <c r="E1158" s="118">
        <v>766.4</v>
      </c>
      <c r="F1158" s="119">
        <f>UIC!D45</f>
        <v>34.799999999999997</v>
      </c>
      <c r="G1158" s="120">
        <f t="shared" si="744"/>
        <v>-0.95459290187891443</v>
      </c>
      <c r="H1158" s="118">
        <f t="shared" si="749"/>
        <v>4085</v>
      </c>
      <c r="I1158" s="119">
        <f t="shared" si="749"/>
        <v>3306.7000000000003</v>
      </c>
      <c r="J1158" s="120">
        <f t="shared" si="746"/>
        <v>-0.19052631578947363</v>
      </c>
    </row>
    <row r="1159" spans="1:13" x14ac:dyDescent="0.2">
      <c r="A1159" s="135" t="s">
        <v>39</v>
      </c>
      <c r="B1159" s="118">
        <v>1753.6</v>
      </c>
      <c r="C1159" s="119">
        <f>UIC!C46</f>
        <v>1656</v>
      </c>
      <c r="D1159" s="120">
        <f t="shared" si="743"/>
        <v>-5.5656934306569296E-2</v>
      </c>
      <c r="E1159" s="118">
        <v>845.5</v>
      </c>
      <c r="F1159" s="119">
        <f>UIC!D46</f>
        <v>228.3</v>
      </c>
      <c r="G1159" s="120">
        <f t="shared" si="744"/>
        <v>-0.72998225901833236</v>
      </c>
      <c r="H1159" s="118">
        <f t="shared" si="749"/>
        <v>2599.1</v>
      </c>
      <c r="I1159" s="119">
        <f t="shared" si="749"/>
        <v>1884.3</v>
      </c>
      <c r="J1159" s="120">
        <f t="shared" si="746"/>
        <v>-0.27501827555692354</v>
      </c>
    </row>
    <row r="1160" spans="1:13" x14ac:dyDescent="0.2">
      <c r="A1160" s="135" t="s">
        <v>40</v>
      </c>
      <c r="B1160" s="118">
        <v>54140</v>
      </c>
      <c r="C1160" s="119">
        <f>UIC!C47</f>
        <v>27126.3</v>
      </c>
      <c r="D1160" s="120">
        <f t="shared" si="743"/>
        <v>-0.49896010343553748</v>
      </c>
      <c r="E1160" s="118">
        <v>95447.8</v>
      </c>
      <c r="F1160" s="119">
        <f>UIC!D47</f>
        <v>136579.9</v>
      </c>
      <c r="G1160" s="120">
        <f t="shared" si="744"/>
        <v>0.43093816724953316</v>
      </c>
      <c r="H1160" s="118">
        <f t="shared" si="749"/>
        <v>149587.79999999999</v>
      </c>
      <c r="I1160" s="119">
        <f t="shared" si="749"/>
        <v>163706.19999999998</v>
      </c>
      <c r="J1160" s="120">
        <f t="shared" si="746"/>
        <v>9.4382028480932231E-2</v>
      </c>
    </row>
    <row r="1161" spans="1:13" x14ac:dyDescent="0.2">
      <c r="A1161" s="135" t="s">
        <v>41</v>
      </c>
      <c r="B1161" s="118">
        <v>2022.2</v>
      </c>
      <c r="C1161" s="119">
        <f>UIC!C48</f>
        <v>3122.7</v>
      </c>
      <c r="D1161" s="120">
        <f t="shared" si="743"/>
        <v>0.54420927702502209</v>
      </c>
      <c r="E1161" s="118">
        <v>11012.1</v>
      </c>
      <c r="F1161" s="119">
        <f>UIC!D48</f>
        <v>13424.7</v>
      </c>
      <c r="G1161" s="120">
        <f t="shared" si="744"/>
        <v>0.21908627782166892</v>
      </c>
      <c r="H1161" s="118">
        <f t="shared" si="749"/>
        <v>13034.300000000001</v>
      </c>
      <c r="I1161" s="119">
        <f t="shared" si="749"/>
        <v>16547.400000000001</v>
      </c>
      <c r="J1161" s="120">
        <f t="shared" si="746"/>
        <v>0.26952732406036384</v>
      </c>
    </row>
    <row r="1162" spans="1:13" ht="16" thickBot="1" x14ac:dyDescent="0.25">
      <c r="A1162" s="121" t="s">
        <v>42</v>
      </c>
      <c r="B1162" s="122">
        <v>8453.4</v>
      </c>
      <c r="C1162" s="123">
        <f>UIC!C49</f>
        <v>9146.2000000000007</v>
      </c>
      <c r="D1162" s="124">
        <f t="shared" si="743"/>
        <v>8.1955189627842179E-2</v>
      </c>
      <c r="E1162" s="122">
        <v>465</v>
      </c>
      <c r="F1162" s="123">
        <f>UIC!D49</f>
        <v>1067.8</v>
      </c>
      <c r="G1162" s="124">
        <f t="shared" si="744"/>
        <v>1.2963440860215052</v>
      </c>
      <c r="H1162" s="122">
        <f t="shared" si="749"/>
        <v>8918.4</v>
      </c>
      <c r="I1162" s="123">
        <f t="shared" si="749"/>
        <v>10214</v>
      </c>
      <c r="J1162" s="124">
        <f t="shared" si="746"/>
        <v>0.14527269465374959</v>
      </c>
    </row>
    <row r="1163" spans="1:13" s="129" customFormat="1" ht="16" thickTop="1" x14ac:dyDescent="0.2">
      <c r="A1163" s="125" t="s">
        <v>43</v>
      </c>
      <c r="B1163" s="126">
        <v>74433.5</v>
      </c>
      <c r="C1163" s="127">
        <f>SUM(C1156:C1162)</f>
        <v>49315.399999999994</v>
      </c>
      <c r="D1163" s="128">
        <f t="shared" si="743"/>
        <v>-0.3374569246374281</v>
      </c>
      <c r="E1163" s="126">
        <v>114825.00000000001</v>
      </c>
      <c r="F1163" s="127">
        <f>SUM(F1156:F1162)</f>
        <v>159753.04999999999</v>
      </c>
      <c r="G1163" s="128">
        <f t="shared" si="744"/>
        <v>0.3912741127803176</v>
      </c>
      <c r="H1163" s="126">
        <f t="shared" si="749"/>
        <v>189258.5</v>
      </c>
      <c r="I1163" s="127">
        <f t="shared" si="749"/>
        <v>209068.44999999998</v>
      </c>
      <c r="J1163" s="128">
        <f t="shared" si="746"/>
        <v>0.10467138860341799</v>
      </c>
    </row>
    <row r="1164" spans="1:13" s="134" customFormat="1" ht="16" thickBot="1" x14ac:dyDescent="0.25">
      <c r="A1164" s="130" t="s">
        <v>17</v>
      </c>
      <c r="B1164" s="131">
        <v>0.10988653269003845</v>
      </c>
      <c r="C1164" s="132">
        <f>C1163/C1203</f>
        <v>7.1153077964990263E-2</v>
      </c>
      <c r="D1164" s="133">
        <f t="shared" si="743"/>
        <v>-0.35248591230287762</v>
      </c>
      <c r="E1164" s="131">
        <v>5.5262847089903963E-2</v>
      </c>
      <c r="F1164" s="132">
        <f>F1163/F1203</f>
        <v>7.2738824206071459E-2</v>
      </c>
      <c r="G1164" s="133">
        <f t="shared" si="744"/>
        <v>0.31623374539022264</v>
      </c>
      <c r="H1164" s="131">
        <f>H1163/H1203</f>
        <v>6.8692273633191317E-2</v>
      </c>
      <c r="I1164" s="132">
        <f>I1163/I1203</f>
        <v>7.2358439321795198E-2</v>
      </c>
      <c r="J1164" s="133">
        <f t="shared" si="746"/>
        <v>5.3370859555192128E-2</v>
      </c>
      <c r="M1164" s="109"/>
    </row>
    <row r="1165" spans="1:13" x14ac:dyDescent="0.2">
      <c r="A1165" s="135" t="s">
        <v>44</v>
      </c>
      <c r="B1165" s="118">
        <v>7685.7</v>
      </c>
      <c r="C1165" s="119">
        <f>UIC!C51</f>
        <v>7902.3</v>
      </c>
      <c r="D1165" s="120">
        <f t="shared" si="743"/>
        <v>2.8182208517116249E-2</v>
      </c>
      <c r="E1165" s="118">
        <v>2057.3000000000002</v>
      </c>
      <c r="F1165" s="119">
        <f>UIC!D51</f>
        <v>2488.6</v>
      </c>
      <c r="G1165" s="120">
        <f t="shared" si="744"/>
        <v>0.2096437077723228</v>
      </c>
      <c r="H1165" s="118">
        <f t="shared" ref="H1165:I1170" si="750">B1165+E1165</f>
        <v>9743</v>
      </c>
      <c r="I1165" s="119">
        <f t="shared" si="750"/>
        <v>10390.9</v>
      </c>
      <c r="J1165" s="120">
        <f t="shared" si="746"/>
        <v>6.649902494098324E-2</v>
      </c>
      <c r="M1165" s="129"/>
    </row>
    <row r="1166" spans="1:13" x14ac:dyDescent="0.2">
      <c r="A1166" s="135" t="s">
        <v>45</v>
      </c>
      <c r="B1166" s="118">
        <v>0</v>
      </c>
      <c r="C1166" s="119">
        <f>UIC!C52</f>
        <v>0</v>
      </c>
      <c r="D1166" s="120">
        <f t="shared" si="743"/>
        <v>0</v>
      </c>
      <c r="E1166" s="118">
        <v>0</v>
      </c>
      <c r="F1166" s="119">
        <f>UIC!D52</f>
        <v>0</v>
      </c>
      <c r="G1166" s="120">
        <f t="shared" si="744"/>
        <v>0</v>
      </c>
      <c r="H1166" s="118">
        <f t="shared" si="750"/>
        <v>0</v>
      </c>
      <c r="I1166" s="119">
        <f t="shared" si="750"/>
        <v>0</v>
      </c>
      <c r="J1166" s="120">
        <f t="shared" si="746"/>
        <v>0</v>
      </c>
    </row>
    <row r="1167" spans="1:13" x14ac:dyDescent="0.2">
      <c r="A1167" s="135" t="s">
        <v>46</v>
      </c>
      <c r="B1167" s="118">
        <v>27365.5</v>
      </c>
      <c r="C1167" s="119">
        <f>UIC!C53</f>
        <v>32464.2</v>
      </c>
      <c r="D1167" s="120">
        <f t="shared" ref="D1167:D1198" si="751">IFERROR((C1167-B1167)/B1167,0)</f>
        <v>0.18631853976722518</v>
      </c>
      <c r="E1167" s="118">
        <v>37703.1</v>
      </c>
      <c r="F1167" s="119">
        <f>UIC!D53</f>
        <v>28408.1</v>
      </c>
      <c r="G1167" s="120">
        <f t="shared" ref="G1167:G1198" si="752">IFERROR((F1167-E1167)/E1167,0)</f>
        <v>-0.24653145232089671</v>
      </c>
      <c r="H1167" s="118">
        <f t="shared" si="750"/>
        <v>65068.6</v>
      </c>
      <c r="I1167" s="119">
        <f t="shared" si="750"/>
        <v>60872.3</v>
      </c>
      <c r="J1167" s="120">
        <f t="shared" si="746"/>
        <v>-6.449039936313361E-2</v>
      </c>
    </row>
    <row r="1168" spans="1:13" x14ac:dyDescent="0.2">
      <c r="A1168" s="135" t="s">
        <v>47</v>
      </c>
      <c r="B1168" s="118">
        <v>316.7</v>
      </c>
      <c r="C1168" s="119">
        <f>UIC!C54</f>
        <v>311.60000000000002</v>
      </c>
      <c r="D1168" s="120">
        <f t="shared" si="751"/>
        <v>-1.6103568045468791E-2</v>
      </c>
      <c r="E1168" s="118">
        <v>0.1</v>
      </c>
      <c r="F1168" s="119">
        <f>UIC!D54</f>
        <v>0</v>
      </c>
      <c r="G1168" s="120">
        <f t="shared" si="752"/>
        <v>-1</v>
      </c>
      <c r="H1168" s="118">
        <f t="shared" si="750"/>
        <v>316.8</v>
      </c>
      <c r="I1168" s="119">
        <f t="shared" si="750"/>
        <v>311.60000000000002</v>
      </c>
      <c r="J1168" s="120">
        <f t="shared" si="746"/>
        <v>-1.6414141414141378E-2</v>
      </c>
    </row>
    <row r="1169" spans="1:10" ht="16" thickBot="1" x14ac:dyDescent="0.25">
      <c r="A1169" s="121" t="s">
        <v>48</v>
      </c>
      <c r="B1169" s="122">
        <v>8415.2000000000007</v>
      </c>
      <c r="C1169" s="123">
        <f>UIC!C55</f>
        <v>8159.2</v>
      </c>
      <c r="D1169" s="124">
        <f t="shared" si="751"/>
        <v>-3.0421142694172554E-2</v>
      </c>
      <c r="E1169" s="122">
        <v>57.2</v>
      </c>
      <c r="F1169" s="123">
        <f>UIC!D55</f>
        <v>49.7</v>
      </c>
      <c r="G1169" s="124">
        <f t="shared" si="752"/>
        <v>-0.13111888111888112</v>
      </c>
      <c r="H1169" s="122">
        <f t="shared" si="750"/>
        <v>8472.4000000000015</v>
      </c>
      <c r="I1169" s="123">
        <f t="shared" si="750"/>
        <v>8208.9</v>
      </c>
      <c r="J1169" s="124">
        <f t="shared" si="746"/>
        <v>-3.1100986733393343E-2</v>
      </c>
    </row>
    <row r="1170" spans="1:10" s="129" customFormat="1" ht="16" thickTop="1" x14ac:dyDescent="0.2">
      <c r="A1170" s="125" t="s">
        <v>49</v>
      </c>
      <c r="B1170" s="126">
        <v>43783.099999999991</v>
      </c>
      <c r="C1170" s="127">
        <f>SUM(C1165:C1169)</f>
        <v>48837.299999999996</v>
      </c>
      <c r="D1170" s="128">
        <f t="shared" si="751"/>
        <v>0.11543723491484169</v>
      </c>
      <c r="E1170" s="126">
        <v>39817.699999999997</v>
      </c>
      <c r="F1170" s="127">
        <f>SUM(F1165:F1169)</f>
        <v>30946.399999999998</v>
      </c>
      <c r="G1170" s="128">
        <f t="shared" si="752"/>
        <v>-0.22279790143579362</v>
      </c>
      <c r="H1170" s="126">
        <f t="shared" si="750"/>
        <v>83600.799999999988</v>
      </c>
      <c r="I1170" s="127">
        <f t="shared" si="750"/>
        <v>79783.7</v>
      </c>
      <c r="J1170" s="128">
        <f t="shared" si="746"/>
        <v>-4.56586539841723E-2</v>
      </c>
    </row>
    <row r="1171" spans="1:10" s="134" customFormat="1" ht="16" thickBot="1" x14ac:dyDescent="0.25">
      <c r="A1171" s="130" t="s">
        <v>17</v>
      </c>
      <c r="B1171" s="131">
        <v>6.4637200311972731E-2</v>
      </c>
      <c r="C1171" s="132">
        <f>C1170/C1203</f>
        <v>7.0463267346500671E-2</v>
      </c>
      <c r="D1171" s="133">
        <f t="shared" si="751"/>
        <v>9.013489146201123E-2</v>
      </c>
      <c r="E1171" s="131">
        <v>1.9163417954031512E-2</v>
      </c>
      <c r="F1171" s="132">
        <f>F1170/F1203</f>
        <v>1.4090527532405608E-2</v>
      </c>
      <c r="G1171" s="133">
        <f t="shared" si="752"/>
        <v>-0.2647174128224184</v>
      </c>
      <c r="H1171" s="131">
        <f>H1170/H1203</f>
        <v>3.0343308382734198E-2</v>
      </c>
      <c r="I1171" s="132">
        <f>I1170/I1203</f>
        <v>2.761308086092527E-2</v>
      </c>
      <c r="J1171" s="133">
        <f t="shared" si="746"/>
        <v>-8.9977911682249806E-2</v>
      </c>
    </row>
    <row r="1172" spans="1:10" x14ac:dyDescent="0.2">
      <c r="A1172" s="135" t="s">
        <v>50</v>
      </c>
      <c r="B1172" s="118">
        <v>3891.4</v>
      </c>
      <c r="C1172" s="119">
        <f>UIC!C57</f>
        <v>2625.7</v>
      </c>
      <c r="D1172" s="120">
        <f t="shared" si="751"/>
        <v>-0.32525569203885496</v>
      </c>
      <c r="E1172" s="118">
        <v>1220.3</v>
      </c>
      <c r="F1172" s="119">
        <f>UIC!D57</f>
        <v>546</v>
      </c>
      <c r="G1172" s="120">
        <f t="shared" si="752"/>
        <v>-0.55256904039990162</v>
      </c>
      <c r="H1172" s="118">
        <f t="shared" ref="H1172:H1185" si="753">B1172+E1172</f>
        <v>5111.7</v>
      </c>
      <c r="I1172" s="119">
        <f t="shared" ref="I1172:I1185" si="754">C1172+F1172</f>
        <v>3171.7</v>
      </c>
      <c r="J1172" s="120">
        <f t="shared" si="746"/>
        <v>-0.37952148991529239</v>
      </c>
    </row>
    <row r="1173" spans="1:10" x14ac:dyDescent="0.2">
      <c r="A1173" s="135" t="s">
        <v>51</v>
      </c>
      <c r="B1173" s="118">
        <v>6779.8</v>
      </c>
      <c r="C1173" s="119">
        <f>UIC!C58</f>
        <v>8563.2999999999993</v>
      </c>
      <c r="D1173" s="120">
        <f t="shared" si="751"/>
        <v>0.26306085725242617</v>
      </c>
      <c r="E1173" s="118">
        <v>10586.3</v>
      </c>
      <c r="F1173" s="119">
        <f>UIC!D58</f>
        <v>13368.9</v>
      </c>
      <c r="G1173" s="120">
        <f t="shared" si="752"/>
        <v>0.2628491540953875</v>
      </c>
      <c r="H1173" s="118">
        <f t="shared" si="753"/>
        <v>17366.099999999999</v>
      </c>
      <c r="I1173" s="119">
        <f t="shared" si="754"/>
        <v>21932.199999999997</v>
      </c>
      <c r="J1173" s="120">
        <f t="shared" si="746"/>
        <v>0.26293180391682641</v>
      </c>
    </row>
    <row r="1174" spans="1:10" x14ac:dyDescent="0.2">
      <c r="A1174" s="135" t="s">
        <v>52</v>
      </c>
      <c r="B1174" s="118">
        <v>1685.5</v>
      </c>
      <c r="C1174" s="119">
        <f>UIC!C59</f>
        <v>1299.4000000000001</v>
      </c>
      <c r="D1174" s="120">
        <f t="shared" si="751"/>
        <v>-0.22907149213883116</v>
      </c>
      <c r="E1174" s="118">
        <v>29012.7</v>
      </c>
      <c r="F1174" s="119">
        <f>UIC!D59</f>
        <v>20562.8</v>
      </c>
      <c r="G1174" s="120">
        <f t="shared" si="752"/>
        <v>-0.29124831539291418</v>
      </c>
      <c r="H1174" s="118">
        <f t="shared" si="753"/>
        <v>30698.2</v>
      </c>
      <c r="I1174" s="119">
        <f t="shared" si="754"/>
        <v>21862.2</v>
      </c>
      <c r="J1174" s="120">
        <f t="shared" si="746"/>
        <v>-0.28783446586444805</v>
      </c>
    </row>
    <row r="1175" spans="1:10" x14ac:dyDescent="0.2">
      <c r="A1175" s="135" t="s">
        <v>53</v>
      </c>
      <c r="B1175" s="118">
        <v>1992.8</v>
      </c>
      <c r="C1175" s="119">
        <f>UIC!C60</f>
        <v>2057.6</v>
      </c>
      <c r="D1175" s="120">
        <f t="shared" si="751"/>
        <v>3.2517061421115996E-2</v>
      </c>
      <c r="E1175" s="118">
        <v>4318</v>
      </c>
      <c r="F1175" s="119">
        <f>UIC!D60</f>
        <v>1696.4</v>
      </c>
      <c r="G1175" s="120">
        <f t="shared" si="752"/>
        <v>-0.60713293191292261</v>
      </c>
      <c r="H1175" s="118">
        <f t="shared" si="753"/>
        <v>6310.8</v>
      </c>
      <c r="I1175" s="119">
        <f t="shared" si="754"/>
        <v>3754</v>
      </c>
      <c r="J1175" s="120">
        <f t="shared" si="746"/>
        <v>-0.40514673258540917</v>
      </c>
    </row>
    <row r="1176" spans="1:10" x14ac:dyDescent="0.2">
      <c r="A1176" s="135" t="s">
        <v>54</v>
      </c>
      <c r="B1176" s="118">
        <v>21516.7</v>
      </c>
      <c r="C1176" s="119">
        <f>UIC!C62</f>
        <v>21516.7</v>
      </c>
      <c r="D1176" s="120">
        <f t="shared" si="751"/>
        <v>0</v>
      </c>
      <c r="E1176" s="118">
        <v>6724.6</v>
      </c>
      <c r="F1176" s="119">
        <f>UIC!D62</f>
        <v>7092.2</v>
      </c>
      <c r="G1176" s="120">
        <f t="shared" si="752"/>
        <v>5.4664961484697891E-2</v>
      </c>
      <c r="H1176" s="118">
        <f t="shared" si="753"/>
        <v>28241.300000000003</v>
      </c>
      <c r="I1176" s="119">
        <f t="shared" si="754"/>
        <v>28608.9</v>
      </c>
      <c r="J1176" s="120">
        <f t="shared" si="746"/>
        <v>1.3016397970348337E-2</v>
      </c>
    </row>
    <row r="1177" spans="1:10" x14ac:dyDescent="0.2">
      <c r="A1177" s="135" t="s">
        <v>55</v>
      </c>
      <c r="B1177" s="118">
        <v>0</v>
      </c>
      <c r="C1177" s="119">
        <f>UIC!C63</f>
        <v>0</v>
      </c>
      <c r="D1177" s="120">
        <f t="shared" si="751"/>
        <v>0</v>
      </c>
      <c r="E1177" s="118">
        <v>0</v>
      </c>
      <c r="F1177" s="119">
        <f>UIC!D63</f>
        <v>0</v>
      </c>
      <c r="G1177" s="120">
        <f t="shared" si="752"/>
        <v>0</v>
      </c>
      <c r="H1177" s="118">
        <f t="shared" si="753"/>
        <v>0</v>
      </c>
      <c r="I1177" s="119">
        <f t="shared" si="754"/>
        <v>0</v>
      </c>
      <c r="J1177" s="120">
        <f t="shared" si="746"/>
        <v>0</v>
      </c>
    </row>
    <row r="1178" spans="1:10" x14ac:dyDescent="0.2">
      <c r="A1178" s="135" t="s">
        <v>56</v>
      </c>
      <c r="B1178" s="118">
        <v>483.3</v>
      </c>
      <c r="C1178" s="119">
        <f>UIC!C64</f>
        <v>525.79999999999995</v>
      </c>
      <c r="D1178" s="120">
        <f t="shared" si="751"/>
        <v>8.7937099110283343E-2</v>
      </c>
      <c r="E1178" s="118">
        <v>12746.3</v>
      </c>
      <c r="F1178" s="119">
        <f>UIC!D64</f>
        <v>19605.5</v>
      </c>
      <c r="G1178" s="120">
        <f t="shared" si="752"/>
        <v>0.53813263456846305</v>
      </c>
      <c r="H1178" s="118">
        <f t="shared" si="753"/>
        <v>13229.599999999999</v>
      </c>
      <c r="I1178" s="119">
        <f t="shared" si="754"/>
        <v>20131.3</v>
      </c>
      <c r="J1178" s="120">
        <f t="shared" si="746"/>
        <v>0.52168621878212507</v>
      </c>
    </row>
    <row r="1179" spans="1:10" x14ac:dyDescent="0.2">
      <c r="A1179" s="135" t="s">
        <v>57</v>
      </c>
      <c r="B1179" s="118">
        <v>1401.1</v>
      </c>
      <c r="C1179" s="119">
        <f>UIC!C65</f>
        <v>5183.3999999999996</v>
      </c>
      <c r="D1179" s="120">
        <f t="shared" si="751"/>
        <v>2.6995218042966242</v>
      </c>
      <c r="E1179" s="118">
        <v>67094.100000000006</v>
      </c>
      <c r="F1179" s="119">
        <f>UIC!D65</f>
        <v>73227.5</v>
      </c>
      <c r="G1179" s="120">
        <f t="shared" si="752"/>
        <v>9.1414893410895939E-2</v>
      </c>
      <c r="H1179" s="118">
        <f t="shared" si="753"/>
        <v>68495.200000000012</v>
      </c>
      <c r="I1179" s="119">
        <f t="shared" si="754"/>
        <v>78410.899999999994</v>
      </c>
      <c r="J1179" s="120">
        <f t="shared" si="746"/>
        <v>0.14476488863453177</v>
      </c>
    </row>
    <row r="1180" spans="1:10" x14ac:dyDescent="0.2">
      <c r="A1180" s="135" t="s">
        <v>58</v>
      </c>
      <c r="B1180" s="118">
        <v>10095.6</v>
      </c>
      <c r="C1180" s="119">
        <f>UIC!C66</f>
        <v>9586.1</v>
      </c>
      <c r="D1180" s="120">
        <f t="shared" si="751"/>
        <v>-5.0467530409287212E-2</v>
      </c>
      <c r="E1180" s="118">
        <v>2860</v>
      </c>
      <c r="F1180" s="119">
        <f>UIC!D66</f>
        <v>4139</v>
      </c>
      <c r="G1180" s="120">
        <f t="shared" si="752"/>
        <v>0.44720279720279721</v>
      </c>
      <c r="H1180" s="118">
        <f t="shared" si="753"/>
        <v>12955.6</v>
      </c>
      <c r="I1180" s="119">
        <f t="shared" si="754"/>
        <v>13725.1</v>
      </c>
      <c r="J1180" s="120">
        <f t="shared" si="746"/>
        <v>5.9395165025162865E-2</v>
      </c>
    </row>
    <row r="1181" spans="1:10" x14ac:dyDescent="0.2">
      <c r="A1181" s="135" t="s">
        <v>59</v>
      </c>
      <c r="B1181" s="118">
        <v>0</v>
      </c>
      <c r="C1181" s="119">
        <f>UIC!C67</f>
        <v>0</v>
      </c>
      <c r="D1181" s="120">
        <f t="shared" si="751"/>
        <v>0</v>
      </c>
      <c r="E1181" s="118">
        <v>29</v>
      </c>
      <c r="F1181" s="119">
        <f>UIC!D67</f>
        <v>43</v>
      </c>
      <c r="G1181" s="120">
        <f t="shared" si="752"/>
        <v>0.48275862068965519</v>
      </c>
      <c r="H1181" s="118">
        <f t="shared" si="753"/>
        <v>29</v>
      </c>
      <c r="I1181" s="119">
        <f t="shared" si="754"/>
        <v>43</v>
      </c>
      <c r="J1181" s="120">
        <f t="shared" si="746"/>
        <v>0.48275862068965519</v>
      </c>
    </row>
    <row r="1182" spans="1:10" x14ac:dyDescent="0.2">
      <c r="A1182" s="135" t="s">
        <v>60</v>
      </c>
      <c r="B1182" s="118">
        <v>3747.4</v>
      </c>
      <c r="C1182" s="119">
        <f>UIC!C68</f>
        <v>3209.6</v>
      </c>
      <c r="D1182" s="120">
        <f t="shared" si="751"/>
        <v>-0.14351283556599245</v>
      </c>
      <c r="E1182" s="118">
        <v>1213.5</v>
      </c>
      <c r="F1182" s="119">
        <f>UIC!D68</f>
        <v>965.4</v>
      </c>
      <c r="G1182" s="120">
        <f t="shared" si="752"/>
        <v>-0.20444993819530285</v>
      </c>
      <c r="H1182" s="118">
        <f t="shared" si="753"/>
        <v>4960.8999999999996</v>
      </c>
      <c r="I1182" s="119">
        <f t="shared" si="754"/>
        <v>4175</v>
      </c>
      <c r="J1182" s="120">
        <f t="shared" si="746"/>
        <v>-0.15841883529198325</v>
      </c>
    </row>
    <row r="1183" spans="1:10" x14ac:dyDescent="0.2">
      <c r="A1183" s="135" t="s">
        <v>61</v>
      </c>
      <c r="B1183" s="118">
        <v>1439.4</v>
      </c>
      <c r="C1183" s="119">
        <f>UIC!C69</f>
        <v>1317.2</v>
      </c>
      <c r="D1183" s="120">
        <f t="shared" si="751"/>
        <v>-8.4896484646380457E-2</v>
      </c>
      <c r="E1183" s="118">
        <v>15345.5</v>
      </c>
      <c r="F1183" s="119">
        <f>UIC!D69</f>
        <v>14928</v>
      </c>
      <c r="G1183" s="120">
        <f t="shared" si="752"/>
        <v>-2.7206672966016095E-2</v>
      </c>
      <c r="H1183" s="118">
        <f t="shared" si="753"/>
        <v>16784.900000000001</v>
      </c>
      <c r="I1183" s="119">
        <f t="shared" si="754"/>
        <v>16245.2</v>
      </c>
      <c r="J1183" s="120">
        <f t="shared" si="746"/>
        <v>-3.2153900231755961E-2</v>
      </c>
    </row>
    <row r="1184" spans="1:10" ht="16" thickBot="1" x14ac:dyDescent="0.25">
      <c r="A1184" s="121" t="s">
        <v>62</v>
      </c>
      <c r="B1184" s="122">
        <v>0</v>
      </c>
      <c r="C1184" s="123">
        <f>UIC!C70</f>
        <v>0</v>
      </c>
      <c r="D1184" s="124">
        <f t="shared" si="751"/>
        <v>0</v>
      </c>
      <c r="E1184" s="122">
        <v>1</v>
      </c>
      <c r="F1184" s="123">
        <f>UIC!D70</f>
        <v>27.4</v>
      </c>
      <c r="G1184" s="124">
        <f t="shared" si="752"/>
        <v>26.4</v>
      </c>
      <c r="H1184" s="122">
        <f t="shared" si="753"/>
        <v>1</v>
      </c>
      <c r="I1184" s="123">
        <f t="shared" si="754"/>
        <v>27.4</v>
      </c>
      <c r="J1184" s="124">
        <f t="shared" si="746"/>
        <v>26.4</v>
      </c>
    </row>
    <row r="1185" spans="1:10" s="129" customFormat="1" ht="16" thickTop="1" x14ac:dyDescent="0.2">
      <c r="A1185" s="125" t="s">
        <v>63</v>
      </c>
      <c r="B1185" s="126">
        <v>53033</v>
      </c>
      <c r="C1185" s="127">
        <f>SUM(C1172:C1184)</f>
        <v>55884.799999999996</v>
      </c>
      <c r="D1185" s="128">
        <f t="shared" si="751"/>
        <v>5.3774065204683794E-2</v>
      </c>
      <c r="E1185" s="126">
        <v>151151.29999999999</v>
      </c>
      <c r="F1185" s="127">
        <f>SUM(F1172:F1184)</f>
        <v>156202.09999999998</v>
      </c>
      <c r="G1185" s="128">
        <f t="shared" si="752"/>
        <v>3.3415524709347444E-2</v>
      </c>
      <c r="H1185" s="126">
        <f t="shared" si="753"/>
        <v>204184.3</v>
      </c>
      <c r="I1185" s="127">
        <f t="shared" si="754"/>
        <v>212086.89999999997</v>
      </c>
      <c r="J1185" s="128">
        <f t="shared" si="746"/>
        <v>3.8703269546189287E-2</v>
      </c>
    </row>
    <row r="1186" spans="1:10" s="134" customFormat="1" ht="16" thickBot="1" x14ac:dyDescent="0.25">
      <c r="A1186" s="130" t="s">
        <v>17</v>
      </c>
      <c r="B1186" s="131">
        <v>7.8292872001864883E-2</v>
      </c>
      <c r="C1186" s="132">
        <f>C1185/C1203</f>
        <v>8.063151736491822E-2</v>
      </c>
      <c r="D1186" s="133">
        <f t="shared" si="751"/>
        <v>2.9870476114321528E-2</v>
      </c>
      <c r="E1186" s="131">
        <v>7.274592797161071E-2</v>
      </c>
      <c r="F1186" s="132">
        <f>F1185/F1203</f>
        <v>7.1122004196597144E-2</v>
      </c>
      <c r="G1186" s="133">
        <f t="shared" si="752"/>
        <v>-2.2323225784504488E-2</v>
      </c>
      <c r="H1186" s="131">
        <f>H1185/H1203</f>
        <v>7.4109663804804674E-2</v>
      </c>
      <c r="I1186" s="132">
        <f>I1185/I1203</f>
        <v>7.3403122683492625E-2</v>
      </c>
      <c r="J1186" s="133">
        <f t="shared" si="746"/>
        <v>-9.5337245514024622E-3</v>
      </c>
    </row>
    <row r="1187" spans="1:10" x14ac:dyDescent="0.2">
      <c r="A1187" s="135" t="s">
        <v>64</v>
      </c>
      <c r="B1187" s="118">
        <v>0</v>
      </c>
      <c r="C1187" s="119">
        <f>UIC!C75</f>
        <v>0</v>
      </c>
      <c r="D1187" s="120">
        <f t="shared" si="751"/>
        <v>0</v>
      </c>
      <c r="E1187" s="118">
        <v>8965</v>
      </c>
      <c r="F1187" s="119">
        <f>UIC!D75</f>
        <v>15997.9</v>
      </c>
      <c r="G1187" s="120">
        <f t="shared" si="752"/>
        <v>0.78448410485220299</v>
      </c>
      <c r="H1187" s="118">
        <f t="shared" ref="H1187:I1193" si="755">B1187+E1187</f>
        <v>8965</v>
      </c>
      <c r="I1187" s="119">
        <f t="shared" si="755"/>
        <v>15997.9</v>
      </c>
      <c r="J1187" s="120">
        <f t="shared" si="746"/>
        <v>0.78448410485220299</v>
      </c>
    </row>
    <row r="1188" spans="1:10" x14ac:dyDescent="0.2">
      <c r="A1188" s="135" t="s">
        <v>65</v>
      </c>
      <c r="B1188" s="118">
        <v>0</v>
      </c>
      <c r="C1188" s="119">
        <f>UIC!C76</f>
        <v>0</v>
      </c>
      <c r="D1188" s="120">
        <f t="shared" si="751"/>
        <v>0</v>
      </c>
      <c r="E1188" s="118">
        <v>4551.6000000000004</v>
      </c>
      <c r="F1188" s="119">
        <f>UIC!D76</f>
        <v>4411.7</v>
      </c>
      <c r="G1188" s="120">
        <f t="shared" si="752"/>
        <v>-3.0736444327269651E-2</v>
      </c>
      <c r="H1188" s="118">
        <f t="shared" si="755"/>
        <v>4551.6000000000004</v>
      </c>
      <c r="I1188" s="119">
        <f t="shared" si="755"/>
        <v>4411.7</v>
      </c>
      <c r="J1188" s="120">
        <f t="shared" si="746"/>
        <v>-3.0736444327269651E-2</v>
      </c>
    </row>
    <row r="1189" spans="1:10" x14ac:dyDescent="0.2">
      <c r="A1189" s="135" t="s">
        <v>66</v>
      </c>
      <c r="B1189" s="118">
        <v>0</v>
      </c>
      <c r="C1189" s="119">
        <f>UIC!C77</f>
        <v>0</v>
      </c>
      <c r="D1189" s="120">
        <f t="shared" si="751"/>
        <v>0</v>
      </c>
      <c r="E1189" s="118">
        <v>8702</v>
      </c>
      <c r="F1189" s="119">
        <f>UIC!D77</f>
        <v>9757</v>
      </c>
      <c r="G1189" s="120">
        <f t="shared" si="752"/>
        <v>0.12123649735692944</v>
      </c>
      <c r="H1189" s="118">
        <f t="shared" si="755"/>
        <v>8702</v>
      </c>
      <c r="I1189" s="119">
        <f t="shared" si="755"/>
        <v>9757</v>
      </c>
      <c r="J1189" s="120">
        <f t="shared" si="746"/>
        <v>0.12123649735692944</v>
      </c>
    </row>
    <row r="1190" spans="1:10" x14ac:dyDescent="0.2">
      <c r="A1190" s="135" t="s">
        <v>67</v>
      </c>
      <c r="B1190" s="118">
        <v>0</v>
      </c>
      <c r="C1190" s="119">
        <f>UIC!C78</f>
        <v>0</v>
      </c>
      <c r="D1190" s="120">
        <f t="shared" si="751"/>
        <v>0</v>
      </c>
      <c r="E1190" s="118">
        <v>1417.3</v>
      </c>
      <c r="F1190" s="119">
        <f>UIC!D78</f>
        <v>4078.7</v>
      </c>
      <c r="G1190" s="120">
        <f t="shared" si="752"/>
        <v>1.8777958089324771</v>
      </c>
      <c r="H1190" s="118">
        <f t="shared" si="755"/>
        <v>1417.3</v>
      </c>
      <c r="I1190" s="119">
        <f t="shared" si="755"/>
        <v>4078.7</v>
      </c>
      <c r="J1190" s="120">
        <f t="shared" si="746"/>
        <v>1.8777958089324771</v>
      </c>
    </row>
    <row r="1191" spans="1:10" x14ac:dyDescent="0.2">
      <c r="A1191" s="135" t="s">
        <v>68</v>
      </c>
      <c r="B1191" s="118">
        <v>0</v>
      </c>
      <c r="C1191" s="119">
        <f>UIC!C79</f>
        <v>0</v>
      </c>
      <c r="D1191" s="120">
        <f t="shared" si="751"/>
        <v>0</v>
      </c>
      <c r="E1191" s="118">
        <v>32521.1</v>
      </c>
      <c r="F1191" s="119">
        <f>UIC!D79</f>
        <v>44320.7</v>
      </c>
      <c r="G1191" s="120">
        <f t="shared" si="752"/>
        <v>0.36282905559775036</v>
      </c>
      <c r="H1191" s="118">
        <f t="shared" si="755"/>
        <v>32521.1</v>
      </c>
      <c r="I1191" s="119">
        <f t="shared" si="755"/>
        <v>44320.7</v>
      </c>
      <c r="J1191" s="120">
        <f t="shared" si="746"/>
        <v>0.36282905559775036</v>
      </c>
    </row>
    <row r="1192" spans="1:10" ht="16" thickBot="1" x14ac:dyDescent="0.25">
      <c r="A1192" s="121" t="s">
        <v>69</v>
      </c>
      <c r="B1192" s="122">
        <v>0</v>
      </c>
      <c r="C1192" s="123">
        <f>UIC!C80</f>
        <v>0</v>
      </c>
      <c r="D1192" s="124">
        <f t="shared" si="751"/>
        <v>0</v>
      </c>
      <c r="E1192" s="122">
        <v>0</v>
      </c>
      <c r="F1192" s="123">
        <f>UIC!D80</f>
        <v>22.1</v>
      </c>
      <c r="G1192" s="124">
        <f t="shared" si="752"/>
        <v>0</v>
      </c>
      <c r="H1192" s="122">
        <f t="shared" si="755"/>
        <v>0</v>
      </c>
      <c r="I1192" s="123">
        <f t="shared" si="755"/>
        <v>22.1</v>
      </c>
      <c r="J1192" s="124">
        <f t="shared" si="746"/>
        <v>0</v>
      </c>
    </row>
    <row r="1193" spans="1:10" s="129" customFormat="1" ht="16" thickTop="1" x14ac:dyDescent="0.2">
      <c r="A1193" s="125" t="s">
        <v>70</v>
      </c>
      <c r="B1193" s="126">
        <v>0</v>
      </c>
      <c r="C1193" s="127">
        <f>SUM(C1187:C1192)</f>
        <v>0</v>
      </c>
      <c r="D1193" s="128">
        <f t="shared" si="751"/>
        <v>0</v>
      </c>
      <c r="E1193" s="126">
        <v>56157</v>
      </c>
      <c r="F1193" s="127">
        <f>SUM(F1187:F1192)</f>
        <v>78588.100000000006</v>
      </c>
      <c r="G1193" s="128">
        <f t="shared" si="752"/>
        <v>0.39943551115622283</v>
      </c>
      <c r="H1193" s="126">
        <f t="shared" si="755"/>
        <v>56157</v>
      </c>
      <c r="I1193" s="127">
        <f t="shared" si="755"/>
        <v>78588.100000000006</v>
      </c>
      <c r="J1193" s="128">
        <f t="shared" si="746"/>
        <v>0.39943551115622283</v>
      </c>
    </row>
    <row r="1194" spans="1:10" s="134" customFormat="1" ht="16" thickBot="1" x14ac:dyDescent="0.25">
      <c r="A1194" s="130" t="s">
        <v>17</v>
      </c>
      <c r="B1194" s="131">
        <v>0</v>
      </c>
      <c r="C1194" s="132">
        <f>C1193/C1203</f>
        <v>0</v>
      </c>
      <c r="D1194" s="133">
        <f t="shared" si="751"/>
        <v>0</v>
      </c>
      <c r="E1194" s="131">
        <v>2.7027177914458841E-2</v>
      </c>
      <c r="F1194" s="132">
        <f>F1193/F1203</f>
        <v>3.5782765903932132E-2</v>
      </c>
      <c r="G1194" s="133">
        <f t="shared" si="752"/>
        <v>0.32395494702350247</v>
      </c>
      <c r="H1194" s="131">
        <f>H1193/H1203</f>
        <v>2.0382450513023852E-2</v>
      </c>
      <c r="I1194" s="132">
        <f>I1193/I1203</f>
        <v>2.7199284565725599E-2</v>
      </c>
      <c r="J1194" s="133">
        <f t="shared" si="746"/>
        <v>0.33444624572231724</v>
      </c>
    </row>
    <row r="1195" spans="1:10" x14ac:dyDescent="0.2">
      <c r="A1195" s="135" t="s">
        <v>71</v>
      </c>
      <c r="B1195" s="118">
        <v>0</v>
      </c>
      <c r="C1195" s="119">
        <f>UIC!C81</f>
        <v>0</v>
      </c>
      <c r="D1195" s="120">
        <f t="shared" si="751"/>
        <v>0</v>
      </c>
      <c r="E1195" s="118">
        <v>0</v>
      </c>
      <c r="F1195" s="119">
        <f>UIC!D81</f>
        <v>0</v>
      </c>
      <c r="G1195" s="120">
        <f t="shared" si="752"/>
        <v>0</v>
      </c>
      <c r="H1195" s="118">
        <f t="shared" ref="H1195:I1197" si="756">B1195+E1195</f>
        <v>0</v>
      </c>
      <c r="I1195" s="119">
        <f t="shared" si="756"/>
        <v>0</v>
      </c>
      <c r="J1195" s="120">
        <f t="shared" si="746"/>
        <v>0</v>
      </c>
    </row>
    <row r="1196" spans="1:10" ht="16" thickBot="1" x14ac:dyDescent="0.25">
      <c r="A1196" s="121" t="s">
        <v>72</v>
      </c>
      <c r="B1196" s="122">
        <v>0</v>
      </c>
      <c r="C1196" s="123">
        <f>UIC!C82</f>
        <v>711.3</v>
      </c>
      <c r="D1196" s="124">
        <f t="shared" si="751"/>
        <v>0</v>
      </c>
      <c r="E1196" s="122">
        <v>0</v>
      </c>
      <c r="F1196" s="123">
        <f>UIC!D82</f>
        <v>0</v>
      </c>
      <c r="G1196" s="124">
        <f t="shared" si="752"/>
        <v>0</v>
      </c>
      <c r="H1196" s="122">
        <f t="shared" si="756"/>
        <v>0</v>
      </c>
      <c r="I1196" s="123">
        <f t="shared" si="756"/>
        <v>711.3</v>
      </c>
      <c r="J1196" s="124">
        <f t="shared" si="746"/>
        <v>0</v>
      </c>
    </row>
    <row r="1197" spans="1:10" s="129" customFormat="1" ht="16" thickTop="1" x14ac:dyDescent="0.2">
      <c r="A1197" s="125" t="s">
        <v>73</v>
      </c>
      <c r="B1197" s="126">
        <v>0</v>
      </c>
      <c r="C1197" s="127">
        <f>SUM(C1195:C1196)</f>
        <v>711.3</v>
      </c>
      <c r="D1197" s="128">
        <f t="shared" si="751"/>
        <v>0</v>
      </c>
      <c r="E1197" s="126">
        <v>0</v>
      </c>
      <c r="F1197" s="127">
        <f>SUM(F1195:F1196)</f>
        <v>0</v>
      </c>
      <c r="G1197" s="128">
        <f t="shared" si="752"/>
        <v>0</v>
      </c>
      <c r="H1197" s="126">
        <f t="shared" si="756"/>
        <v>0</v>
      </c>
      <c r="I1197" s="127">
        <f t="shared" si="756"/>
        <v>711.3</v>
      </c>
      <c r="J1197" s="128">
        <f t="shared" si="746"/>
        <v>0</v>
      </c>
    </row>
    <row r="1198" spans="1:10" s="134" customFormat="1" ht="16" thickBot="1" x14ac:dyDescent="0.25">
      <c r="A1198" s="130" t="s">
        <v>17</v>
      </c>
      <c r="B1198" s="131">
        <v>0</v>
      </c>
      <c r="C1198" s="132">
        <f>C1197/C1203</f>
        <v>1.0262754505995608E-3</v>
      </c>
      <c r="D1198" s="133">
        <f t="shared" si="751"/>
        <v>0</v>
      </c>
      <c r="E1198" s="131">
        <v>0</v>
      </c>
      <c r="F1198" s="132">
        <f>F1197/F1203</f>
        <v>0</v>
      </c>
      <c r="G1198" s="133">
        <f t="shared" si="752"/>
        <v>0</v>
      </c>
      <c r="H1198" s="131">
        <f>H1197/H1203</f>
        <v>0</v>
      </c>
      <c r="I1198" s="132">
        <f>I1197/I1203</f>
        <v>2.4618041550311833E-4</v>
      </c>
      <c r="J1198" s="133">
        <f t="shared" si="746"/>
        <v>0</v>
      </c>
    </row>
    <row r="1199" spans="1:10" s="129" customFormat="1" x14ac:dyDescent="0.2">
      <c r="A1199" s="125" t="s">
        <v>74</v>
      </c>
      <c r="B1199" s="126">
        <v>0</v>
      </c>
      <c r="C1199" s="127">
        <f>UIC!C83</f>
        <v>0</v>
      </c>
      <c r="D1199" s="128">
        <f t="shared" ref="D1199:D1203" si="757">IFERROR((C1199-B1199)/B1199,0)</f>
        <v>0</v>
      </c>
      <c r="E1199" s="126">
        <v>0</v>
      </c>
      <c r="F1199" s="127">
        <f>UIC!D83</f>
        <v>0</v>
      </c>
      <c r="G1199" s="128">
        <f t="shared" ref="G1199:G1203" si="758">IFERROR((F1199-E1199)/E1199,0)</f>
        <v>0</v>
      </c>
      <c r="H1199" s="126">
        <f>B1199+E1199</f>
        <v>0</v>
      </c>
      <c r="I1199" s="127">
        <f>C1199+F1199</f>
        <v>0</v>
      </c>
      <c r="J1199" s="128">
        <f t="shared" ref="J1199:J1203" si="759">IFERROR((I1199-H1199)/H1199,0)</f>
        <v>0</v>
      </c>
    </row>
    <row r="1200" spans="1:10" s="134" customFormat="1" ht="16" thickBot="1" x14ac:dyDescent="0.25">
      <c r="A1200" s="130" t="s">
        <v>17</v>
      </c>
      <c r="B1200" s="131">
        <v>0</v>
      </c>
      <c r="C1200" s="132">
        <f>C1199/C1203</f>
        <v>0</v>
      </c>
      <c r="D1200" s="133">
        <f t="shared" si="757"/>
        <v>0</v>
      </c>
      <c r="E1200" s="131">
        <v>0</v>
      </c>
      <c r="F1200" s="132">
        <f>F1199/F1203</f>
        <v>0</v>
      </c>
      <c r="G1200" s="133">
        <f t="shared" si="758"/>
        <v>0</v>
      </c>
      <c r="H1200" s="131">
        <f>H1199/H1203</f>
        <v>0</v>
      </c>
      <c r="I1200" s="132">
        <f>I1199/I1203</f>
        <v>0</v>
      </c>
      <c r="J1200" s="133">
        <f t="shared" si="759"/>
        <v>0</v>
      </c>
    </row>
    <row r="1201" spans="1:14" s="129" customFormat="1" x14ac:dyDescent="0.2">
      <c r="A1201" s="125" t="s">
        <v>75</v>
      </c>
      <c r="B1201" s="126">
        <v>8792.7000000000007</v>
      </c>
      <c r="C1201" s="127">
        <f>UIC!C84</f>
        <v>9172.9</v>
      </c>
      <c r="D1201" s="128">
        <f t="shared" si="757"/>
        <v>4.3240415344547055E-2</v>
      </c>
      <c r="E1201" s="126">
        <v>13008.4</v>
      </c>
      <c r="F1201" s="127">
        <f>UIC!D84</f>
        <v>13481.2</v>
      </c>
      <c r="G1201" s="128">
        <f t="shared" si="758"/>
        <v>3.6345745825774198E-2</v>
      </c>
      <c r="H1201" s="126">
        <f>B1201+E1201</f>
        <v>21801.1</v>
      </c>
      <c r="I1201" s="127">
        <f>C1201+F1201</f>
        <v>22654.1</v>
      </c>
      <c r="J1201" s="128">
        <f t="shared" si="759"/>
        <v>3.9126466095747464E-2</v>
      </c>
    </row>
    <row r="1202" spans="1:14" s="134" customFormat="1" ht="16" thickBot="1" x14ac:dyDescent="0.25">
      <c r="A1202" s="130" t="s">
        <v>17</v>
      </c>
      <c r="B1202" s="131">
        <v>1.2980705139267953E-2</v>
      </c>
      <c r="C1202" s="132">
        <f>C1201/C1203</f>
        <v>1.323481242908015E-2</v>
      </c>
      <c r="D1202" s="133">
        <f t="shared" si="757"/>
        <v>1.9575769350425837E-2</v>
      </c>
      <c r="E1202" s="131">
        <v>6.2606681479147105E-3</v>
      </c>
      <c r="F1202" s="132">
        <f>F1201/F1203</f>
        <v>6.1382655097157179E-3</v>
      </c>
      <c r="G1202" s="133">
        <f t="shared" si="758"/>
        <v>-1.9551050352311382E-2</v>
      </c>
      <c r="H1202" s="131">
        <f>H1201/H1203</f>
        <v>7.9128130398611798E-3</v>
      </c>
      <c r="I1202" s="132">
        <f>I1201/I1203</f>
        <v>7.8405676238565911E-3</v>
      </c>
      <c r="J1202" s="133">
        <f t="shared" si="759"/>
        <v>-9.1301810924444855E-3</v>
      </c>
    </row>
    <row r="1203" spans="1:14" ht="17" thickBot="1" x14ac:dyDescent="0.25">
      <c r="A1203" s="137" t="s">
        <v>76</v>
      </c>
      <c r="B1203" s="138">
        <v>677366.89999999991</v>
      </c>
      <c r="C1203" s="139">
        <f>C1133+C1139+C1147+C1154+C1163+C1170+C1185+C1193+C1197+C1199+C1201</f>
        <v>693088.78000000014</v>
      </c>
      <c r="D1203" s="140">
        <f t="shared" si="757"/>
        <v>2.3210286773682386E-2</v>
      </c>
      <c r="E1203" s="138">
        <v>2077797.4</v>
      </c>
      <c r="F1203" s="139">
        <f>F1133+F1139+F1147+F1154+F1163+F1170+F1185+F1193+F1197+F1199+F1201</f>
        <v>2196255.6</v>
      </c>
      <c r="G1203" s="140">
        <f t="shared" si="758"/>
        <v>5.7011429507034798E-2</v>
      </c>
      <c r="H1203" s="138">
        <f>H1133+H1139+H1147+H1154+H1163+H1170+H1185+H1193+H1197+H1199+H1201</f>
        <v>2755164.3</v>
      </c>
      <c r="I1203" s="139">
        <f>I1133+I1139+I1147+I1154+I1163+I1170+I1185+I1193+I1197+I1199+I1201</f>
        <v>2889344.3800000004</v>
      </c>
      <c r="J1203" s="140">
        <f t="shared" si="759"/>
        <v>4.8701298866278338E-2</v>
      </c>
    </row>
    <row r="1205" spans="1:14" s="107" customFormat="1" ht="12" x14ac:dyDescent="0.15">
      <c r="A1205" s="146" t="s">
        <v>103</v>
      </c>
      <c r="B1205" s="146"/>
      <c r="C1205" s="146"/>
      <c r="D1205" s="146"/>
      <c r="E1205" s="146"/>
      <c r="F1205" s="146"/>
      <c r="G1205" s="146"/>
      <c r="H1205" s="146"/>
      <c r="I1205" s="146"/>
      <c r="J1205" s="146"/>
      <c r="K1205" s="106"/>
      <c r="L1205" s="106"/>
      <c r="M1205" s="106"/>
      <c r="N1205" s="106"/>
    </row>
    <row r="1206" spans="1:14" s="107" customFormat="1" ht="12" x14ac:dyDescent="0.15">
      <c r="A1206" s="146" t="str">
        <f>A2</f>
        <v>Total Expenditures by Function, Fiscal Years 2021 and 2022</v>
      </c>
      <c r="B1206" s="146"/>
      <c r="C1206" s="146"/>
      <c r="D1206" s="146"/>
      <c r="E1206" s="146"/>
      <c r="F1206" s="146"/>
      <c r="G1206" s="146"/>
      <c r="H1206" s="146"/>
      <c r="I1206" s="146"/>
      <c r="J1206" s="146"/>
      <c r="K1206" s="106"/>
      <c r="L1206" s="106"/>
      <c r="M1206" s="106"/>
      <c r="N1206" s="106"/>
    </row>
    <row r="1207" spans="1:14" s="107" customFormat="1" ht="13" thickBot="1" x14ac:dyDescent="0.2">
      <c r="A1207" s="147" t="s">
        <v>1</v>
      </c>
      <c r="B1207" s="147"/>
      <c r="C1207" s="147"/>
      <c r="D1207" s="147"/>
      <c r="E1207" s="147"/>
      <c r="F1207" s="147"/>
      <c r="G1207" s="147"/>
      <c r="H1207" s="147"/>
      <c r="I1207" s="147"/>
      <c r="J1207" s="147"/>
      <c r="K1207" s="108"/>
      <c r="L1207" s="108"/>
      <c r="M1207" s="108"/>
      <c r="N1207" s="108"/>
    </row>
    <row r="1208" spans="1:14" ht="29" customHeight="1" x14ac:dyDescent="0.2">
      <c r="A1208" s="148" t="s">
        <v>104</v>
      </c>
      <c r="B1208" s="150" t="s">
        <v>3</v>
      </c>
      <c r="C1208" s="151"/>
      <c r="D1208" s="152"/>
      <c r="E1208" s="150" t="s">
        <v>4</v>
      </c>
      <c r="F1208" s="151"/>
      <c r="G1208" s="152"/>
      <c r="H1208" s="150" t="s">
        <v>5</v>
      </c>
      <c r="I1208" s="151"/>
      <c r="J1208" s="152"/>
    </row>
    <row r="1209" spans="1:14" ht="33" thickBot="1" x14ac:dyDescent="0.25">
      <c r="A1209" s="149"/>
      <c r="B1209" s="110" t="str">
        <f>B5</f>
        <v>FY2021</v>
      </c>
      <c r="C1209" s="111" t="str">
        <f>C5</f>
        <v>FY2022</v>
      </c>
      <c r="D1209" s="112" t="s">
        <v>6</v>
      </c>
      <c r="E1209" s="110" t="str">
        <f>E5</f>
        <v>FY2021</v>
      </c>
      <c r="F1209" s="111" t="str">
        <f>F5</f>
        <v>FY2022</v>
      </c>
      <c r="G1209" s="112" t="s">
        <v>6</v>
      </c>
      <c r="H1209" s="110" t="str">
        <f>H5</f>
        <v>FY2021</v>
      </c>
      <c r="I1209" s="111" t="str">
        <f>I5</f>
        <v>FY2022</v>
      </c>
      <c r="J1209" s="112" t="s">
        <v>6</v>
      </c>
    </row>
    <row r="1210" spans="1:14" x14ac:dyDescent="0.2">
      <c r="A1210" s="113" t="s">
        <v>7</v>
      </c>
      <c r="B1210" s="114">
        <v>15400.8</v>
      </c>
      <c r="C1210" s="115">
        <f>UIS!C13</f>
        <v>15930.8</v>
      </c>
      <c r="D1210" s="116">
        <f t="shared" ref="D1210:D1220" si="760">IFERROR((C1210-B1210)/B1210,0)</f>
        <v>3.4413796685886448E-2</v>
      </c>
      <c r="E1210" s="114">
        <v>582.5</v>
      </c>
      <c r="F1210" s="115">
        <f>UIS!D13</f>
        <v>719.9</v>
      </c>
      <c r="G1210" s="116">
        <f t="shared" ref="G1210:G1220" si="761">IFERROR((F1210-E1210)/E1210,0)</f>
        <v>0.23587982832618021</v>
      </c>
      <c r="H1210" s="114">
        <f t="shared" ref="H1210:H1219" si="762">B1210+E1210</f>
        <v>15983.3</v>
      </c>
      <c r="I1210" s="115">
        <f t="shared" ref="I1210:I1219" si="763">C1210+F1210</f>
        <v>16650.7</v>
      </c>
      <c r="J1210" s="116">
        <f>IFERROR((I1210-H1210)/H1210,0)</f>
        <v>4.1756082911539011E-2</v>
      </c>
    </row>
    <row r="1211" spans="1:14" x14ac:dyDescent="0.2">
      <c r="A1211" s="117" t="s">
        <v>8</v>
      </c>
      <c r="B1211" s="118">
        <v>0</v>
      </c>
      <c r="C1211" s="119">
        <f>UIS!C14</f>
        <v>0</v>
      </c>
      <c r="D1211" s="120">
        <f t="shared" si="760"/>
        <v>0</v>
      </c>
      <c r="E1211" s="118">
        <v>0</v>
      </c>
      <c r="F1211" s="119">
        <f>UIS!D14</f>
        <v>0</v>
      </c>
      <c r="G1211" s="120">
        <f t="shared" si="761"/>
        <v>0</v>
      </c>
      <c r="H1211" s="118">
        <f t="shared" si="762"/>
        <v>0</v>
      </c>
      <c r="I1211" s="119">
        <f t="shared" si="763"/>
        <v>0</v>
      </c>
      <c r="J1211" s="120">
        <f t="shared" ref="J1211:J1220" si="764">IFERROR((I1211-H1211)/H1211,0)</f>
        <v>0</v>
      </c>
    </row>
    <row r="1212" spans="1:14" x14ac:dyDescent="0.2">
      <c r="A1212" s="117" t="s">
        <v>9</v>
      </c>
      <c r="B1212" s="118">
        <v>0</v>
      </c>
      <c r="C1212" s="119">
        <f>UIS!C15</f>
        <v>0</v>
      </c>
      <c r="D1212" s="120">
        <f t="shared" si="760"/>
        <v>0</v>
      </c>
      <c r="E1212" s="118">
        <v>0</v>
      </c>
      <c r="F1212" s="119">
        <f>UIS!D15</f>
        <v>0</v>
      </c>
      <c r="G1212" s="120">
        <f t="shared" si="761"/>
        <v>0</v>
      </c>
      <c r="H1212" s="118">
        <f t="shared" si="762"/>
        <v>0</v>
      </c>
      <c r="I1212" s="119">
        <f t="shared" si="763"/>
        <v>0</v>
      </c>
      <c r="J1212" s="120">
        <f t="shared" si="764"/>
        <v>0</v>
      </c>
    </row>
    <row r="1213" spans="1:14" x14ac:dyDescent="0.2">
      <c r="A1213" s="117" t="s">
        <v>10</v>
      </c>
      <c r="B1213" s="118">
        <v>2045.3</v>
      </c>
      <c r="C1213" s="119">
        <f>UIS!C16</f>
        <v>2187.1999999999998</v>
      </c>
      <c r="D1213" s="120">
        <f t="shared" si="760"/>
        <v>6.9378575270131457E-2</v>
      </c>
      <c r="E1213" s="118">
        <v>0</v>
      </c>
      <c r="F1213" s="119">
        <f>UIS!D16</f>
        <v>0</v>
      </c>
      <c r="G1213" s="120">
        <f t="shared" si="761"/>
        <v>0</v>
      </c>
      <c r="H1213" s="118">
        <f t="shared" si="762"/>
        <v>2045.3</v>
      </c>
      <c r="I1213" s="119">
        <f t="shared" si="763"/>
        <v>2187.1999999999998</v>
      </c>
      <c r="J1213" s="120">
        <f t="shared" si="764"/>
        <v>6.9378575270131457E-2</v>
      </c>
    </row>
    <row r="1214" spans="1:14" x14ac:dyDescent="0.2">
      <c r="A1214" s="117" t="s">
        <v>11</v>
      </c>
      <c r="B1214" s="118">
        <v>2558.1</v>
      </c>
      <c r="C1214" s="119">
        <f>UIS!C17</f>
        <v>2840.8</v>
      </c>
      <c r="D1214" s="120">
        <f t="shared" si="760"/>
        <v>0.11051170790821324</v>
      </c>
      <c r="E1214" s="118">
        <v>0</v>
      </c>
      <c r="F1214" s="119">
        <f>UIS!D17</f>
        <v>0</v>
      </c>
      <c r="G1214" s="120">
        <f t="shared" si="761"/>
        <v>0</v>
      </c>
      <c r="H1214" s="118">
        <f t="shared" si="762"/>
        <v>2558.1</v>
      </c>
      <c r="I1214" s="119">
        <f t="shared" si="763"/>
        <v>2840.8</v>
      </c>
      <c r="J1214" s="120">
        <f t="shared" si="764"/>
        <v>0.11051170790821324</v>
      </c>
    </row>
    <row r="1215" spans="1:14" x14ac:dyDescent="0.2">
      <c r="A1215" s="117" t="s">
        <v>12</v>
      </c>
      <c r="B1215" s="118">
        <v>0</v>
      </c>
      <c r="C1215" s="119">
        <f>UIS!C19</f>
        <v>0</v>
      </c>
      <c r="D1215" s="120">
        <f t="shared" si="760"/>
        <v>0</v>
      </c>
      <c r="E1215" s="118">
        <v>0</v>
      </c>
      <c r="F1215" s="119">
        <f>UIS!D19</f>
        <v>0</v>
      </c>
      <c r="G1215" s="120">
        <f t="shared" si="761"/>
        <v>0</v>
      </c>
      <c r="H1215" s="118">
        <f t="shared" si="762"/>
        <v>0</v>
      </c>
      <c r="I1215" s="119">
        <f t="shared" si="763"/>
        <v>0</v>
      </c>
      <c r="J1215" s="120">
        <f t="shared" si="764"/>
        <v>0</v>
      </c>
    </row>
    <row r="1216" spans="1:14" x14ac:dyDescent="0.2">
      <c r="A1216" s="117" t="s">
        <v>13</v>
      </c>
      <c r="B1216" s="118">
        <v>9.6999999999999993</v>
      </c>
      <c r="C1216" s="119">
        <f>UIS!C20</f>
        <v>3.7</v>
      </c>
      <c r="D1216" s="120">
        <f t="shared" si="760"/>
        <v>-0.61855670103092775</v>
      </c>
      <c r="E1216" s="118">
        <v>200.3</v>
      </c>
      <c r="F1216" s="119">
        <f>UIS!D20</f>
        <v>121.6</v>
      </c>
      <c r="G1216" s="120">
        <f t="shared" si="761"/>
        <v>-0.39291063404892668</v>
      </c>
      <c r="H1216" s="118">
        <f t="shared" si="762"/>
        <v>210</v>
      </c>
      <c r="I1216" s="119">
        <f t="shared" si="763"/>
        <v>125.3</v>
      </c>
      <c r="J1216" s="120">
        <f t="shared" si="764"/>
        <v>-0.40333333333333332</v>
      </c>
    </row>
    <row r="1217" spans="1:10" x14ac:dyDescent="0.2">
      <c r="A1217" s="117" t="s">
        <v>14</v>
      </c>
      <c r="B1217" s="118">
        <v>3078.1</v>
      </c>
      <c r="C1217" s="119">
        <f>UIS!C21</f>
        <v>2758</v>
      </c>
      <c r="D1217" s="120">
        <f t="shared" si="760"/>
        <v>-0.10399272278353527</v>
      </c>
      <c r="E1217" s="118">
        <v>246.2</v>
      </c>
      <c r="F1217" s="119">
        <f>UIS!D21</f>
        <v>203</v>
      </c>
      <c r="G1217" s="120">
        <f t="shared" si="761"/>
        <v>-0.17546709991876519</v>
      </c>
      <c r="H1217" s="118">
        <f t="shared" si="762"/>
        <v>3324.2999999999997</v>
      </c>
      <c r="I1217" s="119">
        <f t="shared" si="763"/>
        <v>2961</v>
      </c>
      <c r="J1217" s="120">
        <f t="shared" si="764"/>
        <v>-0.10928616550852804</v>
      </c>
    </row>
    <row r="1218" spans="1:10" ht="16" thickBot="1" x14ac:dyDescent="0.25">
      <c r="A1218" s="121" t="s">
        <v>15</v>
      </c>
      <c r="B1218" s="122">
        <v>83.9</v>
      </c>
      <c r="C1218" s="123">
        <f>UIS!C22</f>
        <v>85.2</v>
      </c>
      <c r="D1218" s="124">
        <f t="shared" si="760"/>
        <v>1.549463647199043E-2</v>
      </c>
      <c r="E1218" s="122">
        <v>206.9</v>
      </c>
      <c r="F1218" s="123">
        <f>UIS!D22</f>
        <v>251.3</v>
      </c>
      <c r="G1218" s="124">
        <f t="shared" si="761"/>
        <v>0.21459642339294346</v>
      </c>
      <c r="H1218" s="122">
        <f t="shared" si="762"/>
        <v>290.8</v>
      </c>
      <c r="I1218" s="123">
        <f t="shared" si="763"/>
        <v>336.5</v>
      </c>
      <c r="J1218" s="124">
        <f t="shared" si="764"/>
        <v>0.15715268225584589</v>
      </c>
    </row>
    <row r="1219" spans="1:10" s="129" customFormat="1" ht="16" thickTop="1" x14ac:dyDescent="0.2">
      <c r="A1219" s="125" t="s">
        <v>16</v>
      </c>
      <c r="B1219" s="126">
        <v>23175.899999999998</v>
      </c>
      <c r="C1219" s="127">
        <f>SUM(C1210:C1218)</f>
        <v>23805.7</v>
      </c>
      <c r="D1219" s="128">
        <f t="shared" si="760"/>
        <v>2.7174780698915813E-2</v>
      </c>
      <c r="E1219" s="126">
        <v>1235.9000000000001</v>
      </c>
      <c r="F1219" s="127">
        <f>SUM(F1210:F1218)</f>
        <v>1295.8</v>
      </c>
      <c r="G1219" s="128">
        <f t="shared" si="761"/>
        <v>4.8466704425924316E-2</v>
      </c>
      <c r="H1219" s="126">
        <f t="shared" si="762"/>
        <v>24411.8</v>
      </c>
      <c r="I1219" s="127">
        <f t="shared" si="763"/>
        <v>25101.5</v>
      </c>
      <c r="J1219" s="128">
        <f t="shared" si="764"/>
        <v>2.8252730237016556E-2</v>
      </c>
    </row>
    <row r="1220" spans="1:10" s="134" customFormat="1" ht="16" thickBot="1" x14ac:dyDescent="0.25">
      <c r="A1220" s="130" t="s">
        <v>17</v>
      </c>
      <c r="B1220" s="131">
        <v>0.40768117140238636</v>
      </c>
      <c r="C1220" s="132">
        <f>C1219/C1289</f>
        <v>0.41112003384883727</v>
      </c>
      <c r="D1220" s="133">
        <f t="shared" si="760"/>
        <v>8.4351760338147157E-3</v>
      </c>
      <c r="E1220" s="131">
        <v>3.3680062569320865E-2</v>
      </c>
      <c r="F1220" s="132">
        <f>F1219/F1289</f>
        <v>3.1337591324725453E-2</v>
      </c>
      <c r="G1220" s="133">
        <f t="shared" si="761"/>
        <v>-6.9550679716645386E-2</v>
      </c>
      <c r="H1220" s="131">
        <f>H1219/H1289</f>
        <v>0.26096763641261705</v>
      </c>
      <c r="I1220" s="132">
        <f>I1219/I1289</f>
        <v>0.25290113667733954</v>
      </c>
      <c r="J1220" s="133">
        <f t="shared" si="764"/>
        <v>-3.0909962040364013E-2</v>
      </c>
    </row>
    <row r="1221" spans="1:10" x14ac:dyDescent="0.2">
      <c r="A1221" s="135" t="s">
        <v>18</v>
      </c>
      <c r="B1221" s="118">
        <v>237.3</v>
      </c>
      <c r="C1221" s="119">
        <f>UIS!C24</f>
        <v>161.5</v>
      </c>
      <c r="D1221" s="120">
        <f t="shared" ref="D1221:D1252" si="765">IFERROR((C1221-B1221)/B1221,0)</f>
        <v>-0.31942688579856726</v>
      </c>
      <c r="E1221" s="118">
        <v>2770.3</v>
      </c>
      <c r="F1221" s="119">
        <f>UIS!D24</f>
        <v>2410</v>
      </c>
      <c r="G1221" s="120">
        <f t="shared" ref="G1221:G1252" si="766">IFERROR((F1221-E1221)/E1221,0)</f>
        <v>-0.13005811644948206</v>
      </c>
      <c r="H1221" s="118">
        <f t="shared" ref="H1221:I1225" si="767">B1221+E1221</f>
        <v>3007.6000000000004</v>
      </c>
      <c r="I1221" s="119">
        <f t="shared" si="767"/>
        <v>2571.5</v>
      </c>
      <c r="J1221" s="120">
        <f t="shared" ref="J1221:J1284" si="768">IFERROR((I1221-H1221)/H1221,0)</f>
        <v>-0.14499933501795462</v>
      </c>
    </row>
    <row r="1222" spans="1:10" x14ac:dyDescent="0.2">
      <c r="A1222" s="135" t="s">
        <v>19</v>
      </c>
      <c r="B1222" s="118">
        <v>4.8</v>
      </c>
      <c r="C1222" s="119">
        <f>UIS!C25</f>
        <v>85.6</v>
      </c>
      <c r="D1222" s="120">
        <f t="shared" si="765"/>
        <v>16.833333333333332</v>
      </c>
      <c r="E1222" s="118">
        <v>46.5</v>
      </c>
      <c r="F1222" s="119">
        <f>UIS!D25</f>
        <v>293.10000000000002</v>
      </c>
      <c r="G1222" s="120">
        <f t="shared" si="766"/>
        <v>5.3032258064516133</v>
      </c>
      <c r="H1222" s="118">
        <f t="shared" si="767"/>
        <v>51.3</v>
      </c>
      <c r="I1222" s="119">
        <f t="shared" si="767"/>
        <v>378.70000000000005</v>
      </c>
      <c r="J1222" s="120">
        <f t="shared" si="768"/>
        <v>6.38206627680312</v>
      </c>
    </row>
    <row r="1223" spans="1:10" x14ac:dyDescent="0.2">
      <c r="A1223" s="135" t="s">
        <v>20</v>
      </c>
      <c r="B1223" s="118">
        <v>0</v>
      </c>
      <c r="C1223" s="119">
        <f>UIS!C26</f>
        <v>0</v>
      </c>
      <c r="D1223" s="120">
        <f t="shared" si="765"/>
        <v>0</v>
      </c>
      <c r="E1223" s="118">
        <v>0</v>
      </c>
      <c r="F1223" s="119">
        <f>UIS!D26</f>
        <v>0</v>
      </c>
      <c r="G1223" s="120">
        <f t="shared" si="766"/>
        <v>0</v>
      </c>
      <c r="H1223" s="118">
        <f t="shared" si="767"/>
        <v>0</v>
      </c>
      <c r="I1223" s="119">
        <f t="shared" si="767"/>
        <v>0</v>
      </c>
      <c r="J1223" s="120">
        <f t="shared" si="768"/>
        <v>0</v>
      </c>
    </row>
    <row r="1224" spans="1:10" ht="16" thickBot="1" x14ac:dyDescent="0.25">
      <c r="A1224" s="121" t="s">
        <v>21</v>
      </c>
      <c r="B1224" s="122">
        <v>133.80000000000001</v>
      </c>
      <c r="C1224" s="123">
        <f>UIS!C27</f>
        <v>139.6</v>
      </c>
      <c r="D1224" s="124">
        <f t="shared" si="765"/>
        <v>4.3348281016442322E-2</v>
      </c>
      <c r="E1224" s="122">
        <v>81</v>
      </c>
      <c r="F1224" s="123">
        <f>UIS!D27</f>
        <v>166</v>
      </c>
      <c r="G1224" s="124">
        <f t="shared" si="766"/>
        <v>1.0493827160493827</v>
      </c>
      <c r="H1224" s="122">
        <f t="shared" si="767"/>
        <v>214.8</v>
      </c>
      <c r="I1224" s="123">
        <f t="shared" si="767"/>
        <v>305.60000000000002</v>
      </c>
      <c r="J1224" s="124">
        <f t="shared" si="768"/>
        <v>0.42271880819366858</v>
      </c>
    </row>
    <row r="1225" spans="1:10" s="129" customFormat="1" ht="16" thickTop="1" x14ac:dyDescent="0.2">
      <c r="A1225" s="125" t="s">
        <v>22</v>
      </c>
      <c r="B1225" s="126">
        <v>375.90000000000003</v>
      </c>
      <c r="C1225" s="127">
        <f>SUM(C1221:C1224)</f>
        <v>386.7</v>
      </c>
      <c r="D1225" s="128">
        <f t="shared" si="765"/>
        <v>2.8731045490821904E-2</v>
      </c>
      <c r="E1225" s="126">
        <v>2897.8</v>
      </c>
      <c r="F1225" s="127">
        <f>SUM(F1221:F1224)</f>
        <v>2869.1</v>
      </c>
      <c r="G1225" s="128">
        <f t="shared" si="766"/>
        <v>-9.9040651528746887E-3</v>
      </c>
      <c r="H1225" s="126">
        <f t="shared" si="767"/>
        <v>3273.7000000000003</v>
      </c>
      <c r="I1225" s="127">
        <f t="shared" si="767"/>
        <v>3255.7999999999997</v>
      </c>
      <c r="J1225" s="128">
        <f t="shared" si="768"/>
        <v>-5.4678192870454053E-3</v>
      </c>
    </row>
    <row r="1226" spans="1:10" s="134" customFormat="1" ht="16" thickBot="1" x14ac:dyDescent="0.25">
      <c r="A1226" s="130" t="s">
        <v>17</v>
      </c>
      <c r="B1226" s="131">
        <v>6.6123581966679636E-3</v>
      </c>
      <c r="C1226" s="132">
        <f>C1225/C1289</f>
        <v>6.6782374426858004E-3</v>
      </c>
      <c r="D1226" s="133">
        <f t="shared" si="765"/>
        <v>9.9630485915046182E-3</v>
      </c>
      <c r="E1226" s="131">
        <v>7.8969241292481604E-2</v>
      </c>
      <c r="F1226" s="132">
        <f>F1225/F1289</f>
        <v>6.9386234966638219E-2</v>
      </c>
      <c r="G1226" s="133">
        <f t="shared" si="766"/>
        <v>-0.12135112569146275</v>
      </c>
      <c r="H1226" s="131">
        <f>H1225/H1289</f>
        <v>3.4996589818202042E-2</v>
      </c>
      <c r="I1226" s="132">
        <f>I1225/I1289</f>
        <v>3.2802642104817724E-2</v>
      </c>
      <c r="J1226" s="133">
        <f t="shared" si="768"/>
        <v>-6.2690328537188686E-2</v>
      </c>
    </row>
    <row r="1227" spans="1:10" x14ac:dyDescent="0.2">
      <c r="A1227" s="135" t="s">
        <v>23</v>
      </c>
      <c r="B1227" s="118">
        <v>0</v>
      </c>
      <c r="C1227" s="119">
        <f>UIS!C29</f>
        <v>0</v>
      </c>
      <c r="D1227" s="120">
        <f t="shared" si="765"/>
        <v>0</v>
      </c>
      <c r="E1227" s="118">
        <v>0</v>
      </c>
      <c r="F1227" s="119">
        <f>UIS!D29</f>
        <v>0</v>
      </c>
      <c r="G1227" s="120">
        <f t="shared" si="766"/>
        <v>0</v>
      </c>
      <c r="H1227" s="118">
        <f t="shared" ref="H1227:I1233" si="769">B1227+E1227</f>
        <v>0</v>
      </c>
      <c r="I1227" s="119">
        <f t="shared" si="769"/>
        <v>0</v>
      </c>
      <c r="J1227" s="120">
        <f t="shared" si="768"/>
        <v>0</v>
      </c>
    </row>
    <row r="1228" spans="1:10" x14ac:dyDescent="0.2">
      <c r="A1228" s="135" t="s">
        <v>24</v>
      </c>
      <c r="B1228" s="118">
        <v>0</v>
      </c>
      <c r="C1228" s="119">
        <f>UIS!C30</f>
        <v>0</v>
      </c>
      <c r="D1228" s="120">
        <f t="shared" si="765"/>
        <v>0</v>
      </c>
      <c r="E1228" s="118">
        <v>0</v>
      </c>
      <c r="F1228" s="119">
        <f>UIS!D30</f>
        <v>0</v>
      </c>
      <c r="G1228" s="120">
        <f t="shared" si="766"/>
        <v>0</v>
      </c>
      <c r="H1228" s="118">
        <f t="shared" si="769"/>
        <v>0</v>
      </c>
      <c r="I1228" s="119">
        <f t="shared" si="769"/>
        <v>0</v>
      </c>
      <c r="J1228" s="120">
        <f t="shared" si="768"/>
        <v>0</v>
      </c>
    </row>
    <row r="1229" spans="1:10" x14ac:dyDescent="0.2">
      <c r="A1229" s="135" t="s">
        <v>25</v>
      </c>
      <c r="B1229" s="118">
        <v>576.6</v>
      </c>
      <c r="C1229" s="119">
        <f>UIS!C31</f>
        <v>529.9</v>
      </c>
      <c r="D1229" s="120">
        <f t="shared" si="765"/>
        <v>-8.0992022199098235E-2</v>
      </c>
      <c r="E1229" s="118">
        <v>553.20000000000005</v>
      </c>
      <c r="F1229" s="119">
        <f>UIS!D31</f>
        <v>654.1</v>
      </c>
      <c r="G1229" s="120">
        <f t="shared" si="766"/>
        <v>0.18239334779464925</v>
      </c>
      <c r="H1229" s="118">
        <f t="shared" si="769"/>
        <v>1129.8000000000002</v>
      </c>
      <c r="I1229" s="119">
        <f t="shared" si="769"/>
        <v>1184</v>
      </c>
      <c r="J1229" s="120">
        <f t="shared" si="768"/>
        <v>4.7973092582757844E-2</v>
      </c>
    </row>
    <row r="1230" spans="1:10" x14ac:dyDescent="0.2">
      <c r="A1230" s="135" t="s">
        <v>26</v>
      </c>
      <c r="B1230" s="118">
        <v>942.1</v>
      </c>
      <c r="C1230" s="119">
        <f>UIS!C32</f>
        <v>956.2</v>
      </c>
      <c r="D1230" s="120">
        <f t="shared" si="765"/>
        <v>1.4966564059017114E-2</v>
      </c>
      <c r="E1230" s="118">
        <v>5817.5</v>
      </c>
      <c r="F1230" s="119">
        <f>UIS!D32</f>
        <v>7179</v>
      </c>
      <c r="G1230" s="120">
        <f t="shared" si="766"/>
        <v>0.23403523850451224</v>
      </c>
      <c r="H1230" s="118">
        <f t="shared" si="769"/>
        <v>6759.6</v>
      </c>
      <c r="I1230" s="119">
        <f t="shared" si="769"/>
        <v>8135.2</v>
      </c>
      <c r="J1230" s="120">
        <f t="shared" si="768"/>
        <v>0.20350316586780273</v>
      </c>
    </row>
    <row r="1231" spans="1:10" x14ac:dyDescent="0.2">
      <c r="A1231" s="135" t="s">
        <v>27</v>
      </c>
      <c r="B1231" s="118">
        <v>0</v>
      </c>
      <c r="C1231" s="119">
        <f>UIS!C33</f>
        <v>0</v>
      </c>
      <c r="D1231" s="120">
        <f t="shared" si="765"/>
        <v>0</v>
      </c>
      <c r="E1231" s="118">
        <v>0</v>
      </c>
      <c r="F1231" s="119">
        <f>UIS!D33</f>
        <v>0</v>
      </c>
      <c r="G1231" s="120">
        <f t="shared" si="766"/>
        <v>0</v>
      </c>
      <c r="H1231" s="118">
        <f t="shared" si="769"/>
        <v>0</v>
      </c>
      <c r="I1231" s="119">
        <f t="shared" si="769"/>
        <v>0</v>
      </c>
      <c r="J1231" s="120">
        <f t="shared" si="768"/>
        <v>0</v>
      </c>
    </row>
    <row r="1232" spans="1:10" ht="16" thickBot="1" x14ac:dyDescent="0.25">
      <c r="A1232" s="121" t="s">
        <v>28</v>
      </c>
      <c r="B1232" s="122">
        <v>0</v>
      </c>
      <c r="C1232" s="123">
        <f>UIS!C34</f>
        <v>0</v>
      </c>
      <c r="D1232" s="124">
        <f t="shared" si="765"/>
        <v>0</v>
      </c>
      <c r="E1232" s="122">
        <v>122.8</v>
      </c>
      <c r="F1232" s="123">
        <f>UIS!D34</f>
        <v>110.1</v>
      </c>
      <c r="G1232" s="124">
        <f t="shared" si="766"/>
        <v>-0.10342019543973945</v>
      </c>
      <c r="H1232" s="122">
        <f t="shared" si="769"/>
        <v>122.8</v>
      </c>
      <c r="I1232" s="123">
        <f t="shared" si="769"/>
        <v>110.1</v>
      </c>
      <c r="J1232" s="124">
        <f t="shared" si="768"/>
        <v>-0.10342019543973945</v>
      </c>
    </row>
    <row r="1233" spans="1:10" s="129" customFormat="1" ht="16" thickTop="1" x14ac:dyDescent="0.2">
      <c r="A1233" s="125" t="s">
        <v>29</v>
      </c>
      <c r="B1233" s="126">
        <v>1518.7</v>
      </c>
      <c r="C1233" s="127">
        <f>SUM(C1227:C1232)</f>
        <v>1486.1</v>
      </c>
      <c r="D1233" s="128">
        <f t="shared" si="765"/>
        <v>-2.1465727266741379E-2</v>
      </c>
      <c r="E1233" s="126">
        <v>6493.5</v>
      </c>
      <c r="F1233" s="127">
        <f>SUM(F1227:F1232)</f>
        <v>7943.2000000000007</v>
      </c>
      <c r="G1233" s="128">
        <f t="shared" si="766"/>
        <v>0.22325402325402335</v>
      </c>
      <c r="H1233" s="126">
        <f t="shared" si="769"/>
        <v>8012.2</v>
      </c>
      <c r="I1233" s="127">
        <f t="shared" si="769"/>
        <v>9429.3000000000011</v>
      </c>
      <c r="J1233" s="128">
        <f t="shared" si="768"/>
        <v>0.17686777664062323</v>
      </c>
    </row>
    <row r="1234" spans="1:10" s="134" customFormat="1" ht="16" thickBot="1" x14ac:dyDescent="0.25">
      <c r="A1234" s="130" t="s">
        <v>17</v>
      </c>
      <c r="B1234" s="131">
        <v>2.6715052921733533E-2</v>
      </c>
      <c r="C1234" s="132">
        <f>C1233/C1289</f>
        <v>2.5664672003039481E-2</v>
      </c>
      <c r="D1234" s="133">
        <f t="shared" si="765"/>
        <v>-3.9317942650958913E-2</v>
      </c>
      <c r="E1234" s="131">
        <v>0.17695726700694639</v>
      </c>
      <c r="F1234" s="132">
        <f>F1233/F1289</f>
        <v>0.19209812888606209</v>
      </c>
      <c r="G1234" s="133">
        <f t="shared" si="766"/>
        <v>8.5562249774807794E-2</v>
      </c>
      <c r="H1234" s="131">
        <f>H1233/H1289</f>
        <v>8.5652221321867728E-2</v>
      </c>
      <c r="I1234" s="132">
        <f>I1233/I1289</f>
        <v>9.5001521346199963E-2</v>
      </c>
      <c r="J1234" s="133">
        <f t="shared" si="768"/>
        <v>0.10915420382618006</v>
      </c>
    </row>
    <row r="1235" spans="1:10" x14ac:dyDescent="0.2">
      <c r="A1235" s="135" t="s">
        <v>30</v>
      </c>
      <c r="B1235" s="118">
        <v>5756</v>
      </c>
      <c r="C1235" s="119">
        <f>UIS!C36</f>
        <v>5122.7</v>
      </c>
      <c r="D1235" s="120">
        <f t="shared" si="765"/>
        <v>-0.11002432244614319</v>
      </c>
      <c r="E1235" s="118">
        <v>140</v>
      </c>
      <c r="F1235" s="119">
        <f>UIS!D36</f>
        <v>238</v>
      </c>
      <c r="G1235" s="120">
        <f t="shared" si="766"/>
        <v>0.7</v>
      </c>
      <c r="H1235" s="118">
        <f t="shared" ref="H1235:I1240" si="770">B1235+E1235</f>
        <v>5896</v>
      </c>
      <c r="I1235" s="119">
        <f t="shared" si="770"/>
        <v>5360.7</v>
      </c>
      <c r="J1235" s="120">
        <f t="shared" si="768"/>
        <v>-9.0790366350067875E-2</v>
      </c>
    </row>
    <row r="1236" spans="1:10" x14ac:dyDescent="0.2">
      <c r="A1236" s="135" t="s">
        <v>31</v>
      </c>
      <c r="B1236" s="118">
        <v>2018.5</v>
      </c>
      <c r="C1236" s="119">
        <f>UIS!C37</f>
        <v>2082.9</v>
      </c>
      <c r="D1236" s="120">
        <f t="shared" si="765"/>
        <v>3.1904879861283174E-2</v>
      </c>
      <c r="E1236" s="118">
        <v>18.600000000000001</v>
      </c>
      <c r="F1236" s="119">
        <f>UIS!D37</f>
        <v>34.200000000000003</v>
      </c>
      <c r="G1236" s="120">
        <f t="shared" si="766"/>
        <v>0.83870967741935487</v>
      </c>
      <c r="H1236" s="118">
        <f t="shared" si="770"/>
        <v>2037.1</v>
      </c>
      <c r="I1236" s="119">
        <f t="shared" si="770"/>
        <v>2117.1</v>
      </c>
      <c r="J1236" s="120">
        <f t="shared" si="768"/>
        <v>3.9271513425948652E-2</v>
      </c>
    </row>
    <row r="1237" spans="1:10" x14ac:dyDescent="0.2">
      <c r="A1237" s="135" t="s">
        <v>32</v>
      </c>
      <c r="B1237" s="118">
        <v>0</v>
      </c>
      <c r="C1237" s="119">
        <f>UIS!C39</f>
        <v>0</v>
      </c>
      <c r="D1237" s="120">
        <f t="shared" si="765"/>
        <v>0</v>
      </c>
      <c r="E1237" s="118">
        <v>0</v>
      </c>
      <c r="F1237" s="119">
        <f>UIS!D39</f>
        <v>0</v>
      </c>
      <c r="G1237" s="120">
        <f t="shared" si="766"/>
        <v>0</v>
      </c>
      <c r="H1237" s="118">
        <f t="shared" si="770"/>
        <v>0</v>
      </c>
      <c r="I1237" s="119">
        <f t="shared" si="770"/>
        <v>0</v>
      </c>
      <c r="J1237" s="120">
        <f t="shared" si="768"/>
        <v>0</v>
      </c>
    </row>
    <row r="1238" spans="1:10" x14ac:dyDescent="0.2">
      <c r="A1238" s="135" t="s">
        <v>33</v>
      </c>
      <c r="B1238" s="118">
        <v>0</v>
      </c>
      <c r="C1238" s="119">
        <f>UIS!C40</f>
        <v>0</v>
      </c>
      <c r="D1238" s="120">
        <f t="shared" si="765"/>
        <v>0</v>
      </c>
      <c r="E1238" s="118">
        <v>0</v>
      </c>
      <c r="F1238" s="119">
        <f>UIS!D40</f>
        <v>0</v>
      </c>
      <c r="G1238" s="120">
        <f t="shared" si="766"/>
        <v>0</v>
      </c>
      <c r="H1238" s="118">
        <f t="shared" si="770"/>
        <v>0</v>
      </c>
      <c r="I1238" s="119">
        <f t="shared" si="770"/>
        <v>0</v>
      </c>
      <c r="J1238" s="120">
        <f t="shared" si="768"/>
        <v>0</v>
      </c>
    </row>
    <row r="1239" spans="1:10" ht="16" thickBot="1" x14ac:dyDescent="0.25">
      <c r="A1239" s="121" t="s">
        <v>34</v>
      </c>
      <c r="B1239" s="122">
        <v>856.5</v>
      </c>
      <c r="C1239" s="123">
        <f>UIS!C41</f>
        <v>1020</v>
      </c>
      <c r="D1239" s="124">
        <f t="shared" si="765"/>
        <v>0.19089316987740806</v>
      </c>
      <c r="E1239" s="122">
        <v>85</v>
      </c>
      <c r="F1239" s="123">
        <f>UIS!D41</f>
        <v>77.8</v>
      </c>
      <c r="G1239" s="124">
        <f t="shared" si="766"/>
        <v>-8.4705882352941214E-2</v>
      </c>
      <c r="H1239" s="122">
        <f t="shared" si="770"/>
        <v>941.5</v>
      </c>
      <c r="I1239" s="123">
        <f t="shared" si="770"/>
        <v>1097.8</v>
      </c>
      <c r="J1239" s="124">
        <f t="shared" si="768"/>
        <v>0.16601168348380241</v>
      </c>
    </row>
    <row r="1240" spans="1:10" s="129" customFormat="1" ht="16" thickTop="1" x14ac:dyDescent="0.2">
      <c r="A1240" s="125" t="s">
        <v>35</v>
      </c>
      <c r="B1240" s="126">
        <v>8631</v>
      </c>
      <c r="C1240" s="127">
        <f>SUM(C1235:C1239)</f>
        <v>8225.6</v>
      </c>
      <c r="D1240" s="128">
        <f t="shared" si="765"/>
        <v>-4.6970223612559335E-2</v>
      </c>
      <c r="E1240" s="126">
        <v>243.6</v>
      </c>
      <c r="F1240" s="127">
        <f>SUM(F1235:F1239)</f>
        <v>350</v>
      </c>
      <c r="G1240" s="128">
        <f t="shared" si="766"/>
        <v>0.43678160919540232</v>
      </c>
      <c r="H1240" s="126">
        <f t="shared" si="770"/>
        <v>8874.6</v>
      </c>
      <c r="I1240" s="127">
        <f t="shared" si="770"/>
        <v>8575.6</v>
      </c>
      <c r="J1240" s="128">
        <f t="shared" si="768"/>
        <v>-3.3691659342392898E-2</v>
      </c>
    </row>
    <row r="1241" spans="1:10" s="134" customFormat="1" ht="16" thickBot="1" x14ac:dyDescent="0.25">
      <c r="A1241" s="130" t="s">
        <v>17</v>
      </c>
      <c r="B1241" s="131">
        <v>0.15182565468326997</v>
      </c>
      <c r="C1241" s="132">
        <f>C1240/C1289</f>
        <v>0.14205458988506936</v>
      </c>
      <c r="D1241" s="133">
        <f t="shared" si="765"/>
        <v>-6.4357139237004785E-2</v>
      </c>
      <c r="E1241" s="131">
        <v>6.6384523358577249E-3</v>
      </c>
      <c r="F1241" s="132">
        <f>F1240/F1289</f>
        <v>8.4643903099659735E-3</v>
      </c>
      <c r="G1241" s="133">
        <f t="shared" si="766"/>
        <v>0.27505476905293275</v>
      </c>
      <c r="H1241" s="131">
        <f>H1240/H1289</f>
        <v>9.487147142395938E-2</v>
      </c>
      <c r="I1241" s="132">
        <f>I1240/I1289</f>
        <v>8.6400373989211535E-2</v>
      </c>
      <c r="J1241" s="133">
        <f t="shared" si="768"/>
        <v>-8.9290250352420553E-2</v>
      </c>
    </row>
    <row r="1242" spans="1:10" x14ac:dyDescent="0.2">
      <c r="A1242" s="135" t="s">
        <v>36</v>
      </c>
      <c r="B1242" s="118">
        <v>1242.4000000000001</v>
      </c>
      <c r="C1242" s="119">
        <f>UIS!C43</f>
        <v>1177.9000000000001</v>
      </c>
      <c r="D1242" s="120">
        <f t="shared" si="765"/>
        <v>-5.1915647134578233E-2</v>
      </c>
      <c r="E1242" s="118">
        <v>961.5</v>
      </c>
      <c r="F1242" s="119">
        <f>UIS!D43</f>
        <v>926.2</v>
      </c>
      <c r="G1242" s="120">
        <f t="shared" si="766"/>
        <v>-3.6713468538741502E-2</v>
      </c>
      <c r="H1242" s="118">
        <f t="shared" ref="H1242:I1249" si="771">B1242+E1242</f>
        <v>2203.9</v>
      </c>
      <c r="I1242" s="119">
        <f t="shared" si="771"/>
        <v>2104.1000000000004</v>
      </c>
      <c r="J1242" s="120">
        <f t="shared" si="768"/>
        <v>-4.5283361314034085E-2</v>
      </c>
    </row>
    <row r="1243" spans="1:10" x14ac:dyDescent="0.2">
      <c r="A1243" s="135" t="s">
        <v>37</v>
      </c>
      <c r="B1243" s="118">
        <v>32.200000000000003</v>
      </c>
      <c r="C1243" s="119">
        <f>UIS!C44</f>
        <v>30.4</v>
      </c>
      <c r="D1243" s="120">
        <f t="shared" si="765"/>
        <v>-5.5900621118012549E-2</v>
      </c>
      <c r="E1243" s="118">
        <v>334.7</v>
      </c>
      <c r="F1243" s="119">
        <f>UIS!D44</f>
        <v>333.6</v>
      </c>
      <c r="G1243" s="120">
        <f t="shared" si="766"/>
        <v>-3.2865252464892919E-3</v>
      </c>
      <c r="H1243" s="118">
        <f t="shared" si="771"/>
        <v>366.9</v>
      </c>
      <c r="I1243" s="119">
        <f t="shared" si="771"/>
        <v>364</v>
      </c>
      <c r="J1243" s="120">
        <f t="shared" si="768"/>
        <v>-7.9040610520577197E-3</v>
      </c>
    </row>
    <row r="1244" spans="1:10" x14ac:dyDescent="0.2">
      <c r="A1244" s="135" t="s">
        <v>38</v>
      </c>
      <c r="B1244" s="118">
        <v>475.5</v>
      </c>
      <c r="C1244" s="119">
        <f>UIS!C45</f>
        <v>431.6</v>
      </c>
      <c r="D1244" s="120">
        <f t="shared" si="765"/>
        <v>-9.2323869610935805E-2</v>
      </c>
      <c r="E1244" s="118">
        <v>193.7</v>
      </c>
      <c r="F1244" s="119">
        <f>UIS!D45</f>
        <v>190.3</v>
      </c>
      <c r="G1244" s="120">
        <f t="shared" si="766"/>
        <v>-1.7552916881775824E-2</v>
      </c>
      <c r="H1244" s="118">
        <f t="shared" si="771"/>
        <v>669.2</v>
      </c>
      <c r="I1244" s="119">
        <f t="shared" si="771"/>
        <v>621.90000000000009</v>
      </c>
      <c r="J1244" s="120">
        <f t="shared" si="768"/>
        <v>-7.0681410639569564E-2</v>
      </c>
    </row>
    <row r="1245" spans="1:10" x14ac:dyDescent="0.2">
      <c r="A1245" s="135" t="s">
        <v>39</v>
      </c>
      <c r="B1245" s="118">
        <v>608.6</v>
      </c>
      <c r="C1245" s="119">
        <f>UIS!C46</f>
        <v>677.9</v>
      </c>
      <c r="D1245" s="120">
        <f t="shared" si="765"/>
        <v>0.11386789352612546</v>
      </c>
      <c r="E1245" s="118">
        <v>0</v>
      </c>
      <c r="F1245" s="119">
        <f>UIS!D46</f>
        <v>0</v>
      </c>
      <c r="G1245" s="120">
        <f t="shared" si="766"/>
        <v>0</v>
      </c>
      <c r="H1245" s="118">
        <f t="shared" si="771"/>
        <v>608.6</v>
      </c>
      <c r="I1245" s="119">
        <f t="shared" si="771"/>
        <v>677.9</v>
      </c>
      <c r="J1245" s="120">
        <f t="shared" si="768"/>
        <v>0.11386789352612546</v>
      </c>
    </row>
    <row r="1246" spans="1:10" x14ac:dyDescent="0.2">
      <c r="A1246" s="135" t="s">
        <v>40</v>
      </c>
      <c r="B1246" s="118">
        <v>6157.8</v>
      </c>
      <c r="C1246" s="119">
        <f>UIS!C47</f>
        <v>5637.4</v>
      </c>
      <c r="D1246" s="120">
        <f t="shared" si="765"/>
        <v>-8.451070187404601E-2</v>
      </c>
      <c r="E1246" s="118">
        <v>6810</v>
      </c>
      <c r="F1246" s="119">
        <f>UIS!D47</f>
        <v>8480.7000000000007</v>
      </c>
      <c r="G1246" s="120">
        <f t="shared" si="766"/>
        <v>0.24533039647577104</v>
      </c>
      <c r="H1246" s="118">
        <f t="shared" si="771"/>
        <v>12967.8</v>
      </c>
      <c r="I1246" s="119">
        <f t="shared" si="771"/>
        <v>14118.1</v>
      </c>
      <c r="J1246" s="120">
        <f t="shared" si="768"/>
        <v>8.8704329184595782E-2</v>
      </c>
    </row>
    <row r="1247" spans="1:10" x14ac:dyDescent="0.2">
      <c r="A1247" s="135" t="s">
        <v>41</v>
      </c>
      <c r="B1247" s="118">
        <v>2024.4</v>
      </c>
      <c r="C1247" s="119">
        <f>UIS!C48</f>
        <v>2109.5</v>
      </c>
      <c r="D1247" s="120">
        <f t="shared" si="765"/>
        <v>4.2037146808930996E-2</v>
      </c>
      <c r="E1247" s="118">
        <v>1224.9000000000001</v>
      </c>
      <c r="F1247" s="119">
        <f>UIS!D48</f>
        <v>1536.8</v>
      </c>
      <c r="G1247" s="120">
        <f t="shared" si="766"/>
        <v>0.25463303126785847</v>
      </c>
      <c r="H1247" s="118">
        <f t="shared" si="771"/>
        <v>3249.3</v>
      </c>
      <c r="I1247" s="119">
        <f t="shared" si="771"/>
        <v>3646.3</v>
      </c>
      <c r="J1247" s="120">
        <f t="shared" si="768"/>
        <v>0.12218016188102052</v>
      </c>
    </row>
    <row r="1248" spans="1:10" ht="16" thickBot="1" x14ac:dyDescent="0.25">
      <c r="A1248" s="121" t="s">
        <v>42</v>
      </c>
      <c r="B1248" s="122">
        <v>0</v>
      </c>
      <c r="C1248" s="123">
        <f>UIS!C49</f>
        <v>0</v>
      </c>
      <c r="D1248" s="124">
        <f t="shared" si="765"/>
        <v>0</v>
      </c>
      <c r="E1248" s="122">
        <v>0.1</v>
      </c>
      <c r="F1248" s="123">
        <f>UIS!D49</f>
        <v>6.5</v>
      </c>
      <c r="G1248" s="124">
        <f t="shared" si="766"/>
        <v>64</v>
      </c>
      <c r="H1248" s="122">
        <f t="shared" si="771"/>
        <v>0.1</v>
      </c>
      <c r="I1248" s="123">
        <f t="shared" si="771"/>
        <v>6.5</v>
      </c>
      <c r="J1248" s="124">
        <f t="shared" si="768"/>
        <v>64</v>
      </c>
    </row>
    <row r="1249" spans="1:10" s="129" customFormat="1" ht="16" thickTop="1" x14ac:dyDescent="0.2">
      <c r="A1249" s="125" t="s">
        <v>43</v>
      </c>
      <c r="B1249" s="126">
        <v>10540.9</v>
      </c>
      <c r="C1249" s="127">
        <f>SUM(C1242:C1248)</f>
        <v>10064.700000000001</v>
      </c>
      <c r="D1249" s="128">
        <f t="shared" si="765"/>
        <v>-4.5176408086595919E-2</v>
      </c>
      <c r="E1249" s="126">
        <v>9524.9</v>
      </c>
      <c r="F1249" s="127">
        <f>SUM(F1242:F1248)</f>
        <v>11474.1</v>
      </c>
      <c r="G1249" s="128">
        <f t="shared" si="766"/>
        <v>0.20464256842591533</v>
      </c>
      <c r="H1249" s="126">
        <f t="shared" si="771"/>
        <v>20065.8</v>
      </c>
      <c r="I1249" s="127">
        <f t="shared" si="771"/>
        <v>21538.800000000003</v>
      </c>
      <c r="J1249" s="128">
        <f t="shared" si="768"/>
        <v>7.3408486080794366E-2</v>
      </c>
    </row>
    <row r="1250" spans="1:10" s="134" customFormat="1" ht="16" thickBot="1" x14ac:dyDescent="0.25">
      <c r="A1250" s="130" t="s">
        <v>17</v>
      </c>
      <c r="B1250" s="131">
        <v>0.18542220408421742</v>
      </c>
      <c r="C1250" s="132">
        <f>C1249/C1289</f>
        <v>0.17381550656684713</v>
      </c>
      <c r="D1250" s="133">
        <f t="shared" si="765"/>
        <v>-6.259604978106402E-2</v>
      </c>
      <c r="E1250" s="131">
        <v>0.25956730153452889</v>
      </c>
      <c r="F1250" s="132">
        <f>F1249/F1289</f>
        <v>0.27748931673023025</v>
      </c>
      <c r="G1250" s="133">
        <f t="shared" si="766"/>
        <v>6.904573530544364E-2</v>
      </c>
      <c r="H1250" s="131">
        <f>H1249/H1289</f>
        <v>0.21450791824971085</v>
      </c>
      <c r="I1250" s="132">
        <f>I1249/I1289</f>
        <v>0.21700643398465758</v>
      </c>
      <c r="J1250" s="133">
        <f t="shared" si="768"/>
        <v>1.1647662031935686E-2</v>
      </c>
    </row>
    <row r="1251" spans="1:10" x14ac:dyDescent="0.2">
      <c r="A1251" s="135" t="s">
        <v>44</v>
      </c>
      <c r="B1251" s="118">
        <v>1465</v>
      </c>
      <c r="C1251" s="119">
        <f>UIS!C51</f>
        <v>1568.7</v>
      </c>
      <c r="D1251" s="120">
        <f t="shared" si="765"/>
        <v>7.0784982935153618E-2</v>
      </c>
      <c r="E1251" s="118">
        <v>23.3</v>
      </c>
      <c r="F1251" s="119">
        <f>UIS!D51</f>
        <v>28</v>
      </c>
      <c r="G1251" s="120">
        <f t="shared" si="766"/>
        <v>0.20171673819742486</v>
      </c>
      <c r="H1251" s="118">
        <f t="shared" ref="H1251:I1256" si="772">B1251+E1251</f>
        <v>1488.3</v>
      </c>
      <c r="I1251" s="119">
        <f t="shared" si="772"/>
        <v>1596.7</v>
      </c>
      <c r="J1251" s="120">
        <f t="shared" si="768"/>
        <v>7.2834777934556269E-2</v>
      </c>
    </row>
    <row r="1252" spans="1:10" x14ac:dyDescent="0.2">
      <c r="A1252" s="135" t="s">
        <v>45</v>
      </c>
      <c r="B1252" s="118">
        <v>0</v>
      </c>
      <c r="C1252" s="119">
        <f>UIS!C52</f>
        <v>0</v>
      </c>
      <c r="D1252" s="120">
        <f t="shared" si="765"/>
        <v>0</v>
      </c>
      <c r="E1252" s="118">
        <v>0</v>
      </c>
      <c r="F1252" s="119">
        <f>UIS!D52</f>
        <v>0</v>
      </c>
      <c r="G1252" s="120">
        <f t="shared" si="766"/>
        <v>0</v>
      </c>
      <c r="H1252" s="118">
        <f t="shared" si="772"/>
        <v>0</v>
      </c>
      <c r="I1252" s="119">
        <f t="shared" si="772"/>
        <v>0</v>
      </c>
      <c r="J1252" s="120">
        <f t="shared" si="768"/>
        <v>0</v>
      </c>
    </row>
    <row r="1253" spans="1:10" x14ac:dyDescent="0.2">
      <c r="A1253" s="135" t="s">
        <v>46</v>
      </c>
      <c r="B1253" s="118">
        <v>2009.5</v>
      </c>
      <c r="C1253" s="119">
        <f>UIS!C53</f>
        <v>2211.9</v>
      </c>
      <c r="D1253" s="120">
        <f t="shared" ref="D1253:D1284" si="773">IFERROR((C1253-B1253)/B1253,0)</f>
        <v>0.10072157253048027</v>
      </c>
      <c r="E1253" s="118">
        <v>2496.6</v>
      </c>
      <c r="F1253" s="119">
        <f>UIS!D53</f>
        <v>2522.4</v>
      </c>
      <c r="G1253" s="120">
        <f t="shared" ref="G1253:G1284" si="774">IFERROR((F1253-E1253)/E1253,0)</f>
        <v>1.0334054313866933E-2</v>
      </c>
      <c r="H1253" s="118">
        <f t="shared" si="772"/>
        <v>4506.1000000000004</v>
      </c>
      <c r="I1253" s="119">
        <f t="shared" si="772"/>
        <v>4734.3</v>
      </c>
      <c r="J1253" s="120">
        <f t="shared" si="768"/>
        <v>5.0642462439803776E-2</v>
      </c>
    </row>
    <row r="1254" spans="1:10" x14ac:dyDescent="0.2">
      <c r="A1254" s="135" t="s">
        <v>47</v>
      </c>
      <c r="B1254" s="118">
        <v>40.5</v>
      </c>
      <c r="C1254" s="119">
        <f>UIS!C54</f>
        <v>207</v>
      </c>
      <c r="D1254" s="120">
        <f t="shared" si="773"/>
        <v>4.1111111111111107</v>
      </c>
      <c r="E1254" s="118">
        <v>13.7</v>
      </c>
      <c r="F1254" s="119">
        <f>UIS!D54</f>
        <v>17.399999999999999</v>
      </c>
      <c r="G1254" s="120">
        <f t="shared" si="774"/>
        <v>0.27007299270072987</v>
      </c>
      <c r="H1254" s="118">
        <f t="shared" si="772"/>
        <v>54.2</v>
      </c>
      <c r="I1254" s="119">
        <f t="shared" si="772"/>
        <v>224.4</v>
      </c>
      <c r="J1254" s="120">
        <f t="shared" si="768"/>
        <v>3.1402214022140216</v>
      </c>
    </row>
    <row r="1255" spans="1:10" ht="16" thickBot="1" x14ac:dyDescent="0.25">
      <c r="A1255" s="121" t="s">
        <v>48</v>
      </c>
      <c r="B1255" s="122">
        <v>1748</v>
      </c>
      <c r="C1255" s="123">
        <f>UIS!C55</f>
        <v>1799.8</v>
      </c>
      <c r="D1255" s="124">
        <f t="shared" si="773"/>
        <v>2.9633867276887847E-2</v>
      </c>
      <c r="E1255" s="122">
        <v>185.4</v>
      </c>
      <c r="F1255" s="123">
        <f>UIS!D55</f>
        <v>117.7</v>
      </c>
      <c r="G1255" s="124">
        <f t="shared" si="774"/>
        <v>-0.36515641855447684</v>
      </c>
      <c r="H1255" s="122">
        <f t="shared" si="772"/>
        <v>1933.4</v>
      </c>
      <c r="I1255" s="123">
        <f t="shared" si="772"/>
        <v>1917.5</v>
      </c>
      <c r="J1255" s="124">
        <f t="shared" si="768"/>
        <v>-8.2238543498500526E-3</v>
      </c>
    </row>
    <row r="1256" spans="1:10" s="129" customFormat="1" ht="16" thickTop="1" x14ac:dyDescent="0.2">
      <c r="A1256" s="125" t="s">
        <v>49</v>
      </c>
      <c r="B1256" s="126">
        <v>5263</v>
      </c>
      <c r="C1256" s="127">
        <f>SUM(C1251:C1255)</f>
        <v>5787.4000000000005</v>
      </c>
      <c r="D1256" s="128">
        <f t="shared" si="773"/>
        <v>9.9638989169675188E-2</v>
      </c>
      <c r="E1256" s="126">
        <v>2719</v>
      </c>
      <c r="F1256" s="127">
        <f>SUM(F1251:F1255)</f>
        <v>2685.5</v>
      </c>
      <c r="G1256" s="128">
        <f t="shared" si="774"/>
        <v>-1.2320706141963957E-2</v>
      </c>
      <c r="H1256" s="126">
        <f t="shared" si="772"/>
        <v>7982</v>
      </c>
      <c r="I1256" s="127">
        <f t="shared" si="772"/>
        <v>8472.9000000000015</v>
      </c>
      <c r="J1256" s="128">
        <f t="shared" si="768"/>
        <v>6.1500876973189858E-2</v>
      </c>
    </row>
    <row r="1257" spans="1:10" s="134" customFormat="1" ht="16" thickBot="1" x14ac:dyDescent="0.25">
      <c r="A1257" s="130" t="s">
        <v>17</v>
      </c>
      <c r="B1257" s="131">
        <v>9.2580051048319997E-2</v>
      </c>
      <c r="C1257" s="132">
        <f>C1256/C1289</f>
        <v>9.9947327064390495E-2</v>
      </c>
      <c r="D1257" s="133">
        <f t="shared" si="773"/>
        <v>7.9577359621732333E-2</v>
      </c>
      <c r="E1257" s="131">
        <v>7.409668268143331E-2</v>
      </c>
      <c r="F1257" s="132">
        <f>F1256/F1289</f>
        <v>6.4946057649753211E-2</v>
      </c>
      <c r="G1257" s="133">
        <f t="shared" si="774"/>
        <v>-0.12349574502574871</v>
      </c>
      <c r="H1257" s="131">
        <f>H1256/H1289</f>
        <v>8.5329376524693371E-2</v>
      </c>
      <c r="I1257" s="132">
        <f>I1256/I1289</f>
        <v>8.5365657070431283E-2</v>
      </c>
      <c r="J1257" s="133">
        <f t="shared" si="768"/>
        <v>4.2518236058379792E-4</v>
      </c>
    </row>
    <row r="1258" spans="1:10" x14ac:dyDescent="0.2">
      <c r="A1258" s="135" t="s">
        <v>50</v>
      </c>
      <c r="B1258" s="118">
        <v>310.89999999999998</v>
      </c>
      <c r="C1258" s="119">
        <f>UIS!C57</f>
        <v>478.6</v>
      </c>
      <c r="D1258" s="120">
        <f t="shared" si="773"/>
        <v>0.53940173689289184</v>
      </c>
      <c r="E1258" s="118">
        <v>168.4</v>
      </c>
      <c r="F1258" s="119">
        <f>UIS!D57</f>
        <v>56.7</v>
      </c>
      <c r="G1258" s="120">
        <f t="shared" si="774"/>
        <v>-0.66330166270783852</v>
      </c>
      <c r="H1258" s="118">
        <f t="shared" ref="H1258:H1271" si="775">B1258+E1258</f>
        <v>479.29999999999995</v>
      </c>
      <c r="I1258" s="119">
        <f t="shared" ref="I1258:I1271" si="776">C1258+F1258</f>
        <v>535.30000000000007</v>
      </c>
      <c r="J1258" s="120">
        <f t="shared" si="768"/>
        <v>0.11683705403713775</v>
      </c>
    </row>
    <row r="1259" spans="1:10" x14ac:dyDescent="0.2">
      <c r="A1259" s="135" t="s">
        <v>51</v>
      </c>
      <c r="B1259" s="118">
        <v>700.6</v>
      </c>
      <c r="C1259" s="119">
        <f>UIS!C58</f>
        <v>856.2</v>
      </c>
      <c r="D1259" s="120">
        <f t="shared" si="773"/>
        <v>0.22209534684556098</v>
      </c>
      <c r="E1259" s="118">
        <v>0</v>
      </c>
      <c r="F1259" s="119">
        <f>UIS!D58</f>
        <v>0</v>
      </c>
      <c r="G1259" s="120">
        <f t="shared" si="774"/>
        <v>0</v>
      </c>
      <c r="H1259" s="118">
        <f t="shared" si="775"/>
        <v>700.6</v>
      </c>
      <c r="I1259" s="119">
        <f t="shared" si="776"/>
        <v>856.2</v>
      </c>
      <c r="J1259" s="120">
        <f t="shared" si="768"/>
        <v>0.22209534684556098</v>
      </c>
    </row>
    <row r="1260" spans="1:10" x14ac:dyDescent="0.2">
      <c r="A1260" s="135" t="s">
        <v>52</v>
      </c>
      <c r="B1260" s="118">
        <v>1250.3</v>
      </c>
      <c r="C1260" s="119">
        <f>UIS!C59</f>
        <v>1460.6</v>
      </c>
      <c r="D1260" s="120">
        <f t="shared" si="773"/>
        <v>0.16819963208829877</v>
      </c>
      <c r="E1260" s="118">
        <v>9.1999999999999993</v>
      </c>
      <c r="F1260" s="119">
        <f>UIS!D59</f>
        <v>5.7</v>
      </c>
      <c r="G1260" s="120">
        <f t="shared" si="774"/>
        <v>-0.38043478260869557</v>
      </c>
      <c r="H1260" s="118">
        <f t="shared" si="775"/>
        <v>1259.5</v>
      </c>
      <c r="I1260" s="119">
        <f t="shared" si="776"/>
        <v>1466.3</v>
      </c>
      <c r="J1260" s="120">
        <f t="shared" si="768"/>
        <v>0.16419213973799124</v>
      </c>
    </row>
    <row r="1261" spans="1:10" x14ac:dyDescent="0.2">
      <c r="A1261" s="135" t="s">
        <v>53</v>
      </c>
      <c r="B1261" s="118">
        <v>538.20000000000005</v>
      </c>
      <c r="C1261" s="119">
        <f>UIS!C60</f>
        <v>554.70000000000005</v>
      </c>
      <c r="D1261" s="120">
        <f t="shared" si="773"/>
        <v>3.0657748049052393E-2</v>
      </c>
      <c r="E1261" s="118">
        <v>24.4</v>
      </c>
      <c r="F1261" s="119">
        <f>UIS!D60</f>
        <v>49.7</v>
      </c>
      <c r="G1261" s="120">
        <f t="shared" si="774"/>
        <v>1.0368852459016396</v>
      </c>
      <c r="H1261" s="118">
        <f t="shared" si="775"/>
        <v>562.6</v>
      </c>
      <c r="I1261" s="119">
        <f t="shared" si="776"/>
        <v>604.40000000000009</v>
      </c>
      <c r="J1261" s="120">
        <f t="shared" si="768"/>
        <v>7.429790259509432E-2</v>
      </c>
    </row>
    <row r="1262" spans="1:10" x14ac:dyDescent="0.2">
      <c r="A1262" s="135" t="s">
        <v>54</v>
      </c>
      <c r="B1262" s="118">
        <v>1836.8</v>
      </c>
      <c r="C1262" s="119">
        <f>UIS!C62</f>
        <v>2043.8</v>
      </c>
      <c r="D1262" s="120">
        <f t="shared" si="773"/>
        <v>0.11269599303135888</v>
      </c>
      <c r="E1262" s="118">
        <v>740.4</v>
      </c>
      <c r="F1262" s="119">
        <f>UIS!D62</f>
        <v>824.3</v>
      </c>
      <c r="G1262" s="120">
        <f t="shared" si="774"/>
        <v>0.11331712587790381</v>
      </c>
      <c r="H1262" s="118">
        <f t="shared" si="775"/>
        <v>2577.1999999999998</v>
      </c>
      <c r="I1262" s="119">
        <f t="shared" si="776"/>
        <v>2868.1</v>
      </c>
      <c r="J1262" s="120">
        <f t="shared" si="768"/>
        <v>0.11287443737389419</v>
      </c>
    </row>
    <row r="1263" spans="1:10" x14ac:dyDescent="0.2">
      <c r="A1263" s="135" t="s">
        <v>55</v>
      </c>
      <c r="B1263" s="118">
        <v>0</v>
      </c>
      <c r="C1263" s="119">
        <f>UIS!C63</f>
        <v>0</v>
      </c>
      <c r="D1263" s="120">
        <f t="shared" si="773"/>
        <v>0</v>
      </c>
      <c r="E1263" s="118">
        <v>0</v>
      </c>
      <c r="F1263" s="119">
        <f>UIS!D63</f>
        <v>0</v>
      </c>
      <c r="G1263" s="120">
        <f t="shared" si="774"/>
        <v>0</v>
      </c>
      <c r="H1263" s="118">
        <f t="shared" si="775"/>
        <v>0</v>
      </c>
      <c r="I1263" s="119">
        <f t="shared" si="776"/>
        <v>0</v>
      </c>
      <c r="J1263" s="120">
        <f t="shared" si="768"/>
        <v>0</v>
      </c>
    </row>
    <row r="1264" spans="1:10" x14ac:dyDescent="0.2">
      <c r="A1264" s="135" t="s">
        <v>56</v>
      </c>
      <c r="B1264" s="118">
        <v>14.9</v>
      </c>
      <c r="C1264" s="119">
        <f>UIS!C64</f>
        <v>14.4</v>
      </c>
      <c r="D1264" s="120">
        <f t="shared" si="773"/>
        <v>-3.3557046979865772E-2</v>
      </c>
      <c r="E1264" s="118">
        <v>0</v>
      </c>
      <c r="F1264" s="119">
        <f>UIS!D64</f>
        <v>0</v>
      </c>
      <c r="G1264" s="120">
        <f t="shared" si="774"/>
        <v>0</v>
      </c>
      <c r="H1264" s="118">
        <f t="shared" si="775"/>
        <v>14.9</v>
      </c>
      <c r="I1264" s="119">
        <f t="shared" si="776"/>
        <v>14.4</v>
      </c>
      <c r="J1264" s="120">
        <f t="shared" si="768"/>
        <v>-3.3557046979865772E-2</v>
      </c>
    </row>
    <row r="1265" spans="1:10" x14ac:dyDescent="0.2">
      <c r="A1265" s="135" t="s">
        <v>57</v>
      </c>
      <c r="B1265" s="118">
        <v>0</v>
      </c>
      <c r="C1265" s="119">
        <f>UIS!C65</f>
        <v>0</v>
      </c>
      <c r="D1265" s="120">
        <f t="shared" si="773"/>
        <v>0</v>
      </c>
      <c r="E1265" s="118">
        <v>5234.3</v>
      </c>
      <c r="F1265" s="119">
        <f>UIS!D65</f>
        <v>6161.5</v>
      </c>
      <c r="G1265" s="120">
        <f t="shared" si="774"/>
        <v>0.17713925453260221</v>
      </c>
      <c r="H1265" s="118">
        <f t="shared" si="775"/>
        <v>5234.3</v>
      </c>
      <c r="I1265" s="119">
        <f t="shared" si="776"/>
        <v>6161.5</v>
      </c>
      <c r="J1265" s="120">
        <f t="shared" si="768"/>
        <v>0.17713925453260221</v>
      </c>
    </row>
    <row r="1266" spans="1:10" x14ac:dyDescent="0.2">
      <c r="A1266" s="135" t="s">
        <v>58</v>
      </c>
      <c r="B1266" s="118">
        <v>1727.2</v>
      </c>
      <c r="C1266" s="119">
        <f>UIS!C66</f>
        <v>1711.4</v>
      </c>
      <c r="D1266" s="120">
        <f t="shared" si="773"/>
        <v>-9.1477535896248002E-3</v>
      </c>
      <c r="E1266" s="118">
        <v>0.2</v>
      </c>
      <c r="F1266" s="119">
        <f>UIS!D66</f>
        <v>0.3</v>
      </c>
      <c r="G1266" s="120">
        <f t="shared" si="774"/>
        <v>0.49999999999999989</v>
      </c>
      <c r="H1266" s="118">
        <f t="shared" si="775"/>
        <v>1727.4</v>
      </c>
      <c r="I1266" s="119">
        <f t="shared" si="776"/>
        <v>1711.7</v>
      </c>
      <c r="J1266" s="120">
        <f t="shared" si="768"/>
        <v>-9.0888039828644455E-3</v>
      </c>
    </row>
    <row r="1267" spans="1:10" x14ac:dyDescent="0.2">
      <c r="A1267" s="135" t="s">
        <v>59</v>
      </c>
      <c r="B1267" s="118">
        <v>58.8</v>
      </c>
      <c r="C1267" s="119">
        <f>UIS!C67</f>
        <v>60.6</v>
      </c>
      <c r="D1267" s="120">
        <f t="shared" si="773"/>
        <v>3.0612244897959259E-2</v>
      </c>
      <c r="E1267" s="118">
        <v>0</v>
      </c>
      <c r="F1267" s="119">
        <f>UIS!D67</f>
        <v>0</v>
      </c>
      <c r="G1267" s="120">
        <f t="shared" si="774"/>
        <v>0</v>
      </c>
      <c r="H1267" s="118">
        <f t="shared" si="775"/>
        <v>58.8</v>
      </c>
      <c r="I1267" s="119">
        <f t="shared" si="776"/>
        <v>60.6</v>
      </c>
      <c r="J1267" s="120">
        <f t="shared" si="768"/>
        <v>3.0612244897959259E-2</v>
      </c>
    </row>
    <row r="1268" spans="1:10" x14ac:dyDescent="0.2">
      <c r="A1268" s="135" t="s">
        <v>60</v>
      </c>
      <c r="B1268" s="118">
        <v>64.599999999999994</v>
      </c>
      <c r="C1268" s="119">
        <f>UIS!C68</f>
        <v>67.099999999999994</v>
      </c>
      <c r="D1268" s="120">
        <f t="shared" si="773"/>
        <v>3.8699690402476783E-2</v>
      </c>
      <c r="E1268" s="118">
        <v>0</v>
      </c>
      <c r="F1268" s="119">
        <f>UIS!D68</f>
        <v>0</v>
      </c>
      <c r="G1268" s="120">
        <f t="shared" si="774"/>
        <v>0</v>
      </c>
      <c r="H1268" s="118">
        <f t="shared" si="775"/>
        <v>64.599999999999994</v>
      </c>
      <c r="I1268" s="119">
        <f t="shared" si="776"/>
        <v>67.099999999999994</v>
      </c>
      <c r="J1268" s="120">
        <f t="shared" si="768"/>
        <v>3.8699690402476783E-2</v>
      </c>
    </row>
    <row r="1269" spans="1:10" x14ac:dyDescent="0.2">
      <c r="A1269" s="135" t="s">
        <v>61</v>
      </c>
      <c r="B1269" s="118">
        <v>246.3</v>
      </c>
      <c r="C1269" s="119">
        <f>UIS!C69</f>
        <v>323.3</v>
      </c>
      <c r="D1269" s="120">
        <f t="shared" si="773"/>
        <v>0.31262687779131137</v>
      </c>
      <c r="E1269" s="118">
        <v>96.4</v>
      </c>
      <c r="F1269" s="119">
        <f>UIS!D69</f>
        <v>179.7</v>
      </c>
      <c r="G1269" s="120">
        <f t="shared" si="774"/>
        <v>0.8641078838174272</v>
      </c>
      <c r="H1269" s="118">
        <f t="shared" si="775"/>
        <v>342.70000000000005</v>
      </c>
      <c r="I1269" s="119">
        <f t="shared" si="776"/>
        <v>503</v>
      </c>
      <c r="J1269" s="120">
        <f t="shared" si="768"/>
        <v>0.4677560548584766</v>
      </c>
    </row>
    <row r="1270" spans="1:10" ht="16" thickBot="1" x14ac:dyDescent="0.25">
      <c r="A1270" s="121" t="s">
        <v>62</v>
      </c>
      <c r="B1270" s="122">
        <v>0</v>
      </c>
      <c r="C1270" s="123">
        <f>UIS!C70</f>
        <v>0</v>
      </c>
      <c r="D1270" s="124">
        <f t="shared" si="773"/>
        <v>0</v>
      </c>
      <c r="E1270" s="122">
        <v>0</v>
      </c>
      <c r="F1270" s="123">
        <f>UIS!D70</f>
        <v>0</v>
      </c>
      <c r="G1270" s="124">
        <f t="shared" si="774"/>
        <v>0</v>
      </c>
      <c r="H1270" s="122">
        <f t="shared" si="775"/>
        <v>0</v>
      </c>
      <c r="I1270" s="123">
        <f t="shared" si="776"/>
        <v>0</v>
      </c>
      <c r="J1270" s="124">
        <f t="shared" si="768"/>
        <v>0</v>
      </c>
    </row>
    <row r="1271" spans="1:10" s="129" customFormat="1" ht="16" thickTop="1" x14ac:dyDescent="0.2">
      <c r="A1271" s="125" t="s">
        <v>63</v>
      </c>
      <c r="B1271" s="126">
        <v>6748.6</v>
      </c>
      <c r="C1271" s="127">
        <f>SUM(C1258:C1270)</f>
        <v>7570.7000000000016</v>
      </c>
      <c r="D1271" s="128">
        <f t="shared" si="773"/>
        <v>0.12181785851880408</v>
      </c>
      <c r="E1271" s="126">
        <v>6273.2999999999993</v>
      </c>
      <c r="F1271" s="127">
        <f>SUM(F1258:F1270)</f>
        <v>7277.9</v>
      </c>
      <c r="G1271" s="128">
        <f t="shared" si="774"/>
        <v>0.16013900180128487</v>
      </c>
      <c r="H1271" s="126">
        <f t="shared" si="775"/>
        <v>13021.9</v>
      </c>
      <c r="I1271" s="127">
        <f t="shared" si="776"/>
        <v>14848.600000000002</v>
      </c>
      <c r="J1271" s="128">
        <f t="shared" si="768"/>
        <v>0.14027906833872189</v>
      </c>
    </row>
    <row r="1272" spans="1:10" s="134" customFormat="1" ht="16" thickBot="1" x14ac:dyDescent="0.25">
      <c r="A1272" s="130" t="s">
        <v>17</v>
      </c>
      <c r="B1272" s="131">
        <v>0.1187128505614084</v>
      </c>
      <c r="C1272" s="132">
        <f>C1271/C1289</f>
        <v>0.13074458807173883</v>
      </c>
      <c r="D1272" s="133">
        <f t="shared" si="773"/>
        <v>0.10135160139303194</v>
      </c>
      <c r="E1272" s="131">
        <v>0.17095649851615871</v>
      </c>
      <c r="F1272" s="132">
        <f>F1271/F1289</f>
        <v>0.17600853210543244</v>
      </c>
      <c r="G1272" s="133">
        <f t="shared" si="774"/>
        <v>2.9551573839681849E-2</v>
      </c>
      <c r="H1272" s="131">
        <f>H1271/H1289</f>
        <v>0.13920704186505944</v>
      </c>
      <c r="I1272" s="132">
        <f>I1271/I1289</f>
        <v>0.14960172970010338</v>
      </c>
      <c r="J1272" s="133">
        <f t="shared" si="768"/>
        <v>7.4670704123718415E-2</v>
      </c>
    </row>
    <row r="1273" spans="1:10" x14ac:dyDescent="0.2">
      <c r="A1273" s="135" t="s">
        <v>64</v>
      </c>
      <c r="B1273" s="118">
        <v>0</v>
      </c>
      <c r="C1273" s="119">
        <f>UIS!C75</f>
        <v>0</v>
      </c>
      <c r="D1273" s="120">
        <f t="shared" si="773"/>
        <v>0</v>
      </c>
      <c r="E1273" s="118">
        <v>2252.9</v>
      </c>
      <c r="F1273" s="119">
        <f>UIS!D75</f>
        <v>2151.9</v>
      </c>
      <c r="G1273" s="120">
        <f t="shared" si="774"/>
        <v>-4.4831106573749391E-2</v>
      </c>
      <c r="H1273" s="118">
        <f t="shared" ref="H1273:I1279" si="777">B1273+E1273</f>
        <v>2252.9</v>
      </c>
      <c r="I1273" s="119">
        <f t="shared" si="777"/>
        <v>2151.9</v>
      </c>
      <c r="J1273" s="120">
        <f t="shared" si="768"/>
        <v>-4.4831106573749391E-2</v>
      </c>
    </row>
    <row r="1274" spans="1:10" x14ac:dyDescent="0.2">
      <c r="A1274" s="135" t="s">
        <v>65</v>
      </c>
      <c r="B1274" s="118">
        <v>0</v>
      </c>
      <c r="C1274" s="119">
        <f>UIS!C76</f>
        <v>0</v>
      </c>
      <c r="D1274" s="120">
        <f t="shared" si="773"/>
        <v>0</v>
      </c>
      <c r="E1274" s="118">
        <v>37.9</v>
      </c>
      <c r="F1274" s="119">
        <f>UIS!D76</f>
        <v>87.5</v>
      </c>
      <c r="G1274" s="120">
        <f t="shared" si="774"/>
        <v>1.3087071240105541</v>
      </c>
      <c r="H1274" s="118">
        <f t="shared" si="777"/>
        <v>37.9</v>
      </c>
      <c r="I1274" s="119">
        <f t="shared" si="777"/>
        <v>87.5</v>
      </c>
      <c r="J1274" s="120">
        <f t="shared" si="768"/>
        <v>1.3087071240105541</v>
      </c>
    </row>
    <row r="1275" spans="1:10" x14ac:dyDescent="0.2">
      <c r="A1275" s="135" t="s">
        <v>66</v>
      </c>
      <c r="B1275" s="118">
        <v>0</v>
      </c>
      <c r="C1275" s="119">
        <f>UIS!C77</f>
        <v>0</v>
      </c>
      <c r="D1275" s="120">
        <f t="shared" si="773"/>
        <v>0</v>
      </c>
      <c r="E1275" s="118">
        <v>283.3</v>
      </c>
      <c r="F1275" s="119">
        <f>UIS!D77</f>
        <v>210.5</v>
      </c>
      <c r="G1275" s="120">
        <f t="shared" si="774"/>
        <v>-0.25697140840098837</v>
      </c>
      <c r="H1275" s="118">
        <f t="shared" si="777"/>
        <v>283.3</v>
      </c>
      <c r="I1275" s="119">
        <f t="shared" si="777"/>
        <v>210.5</v>
      </c>
      <c r="J1275" s="120">
        <f t="shared" si="768"/>
        <v>-0.25697140840098837</v>
      </c>
    </row>
    <row r="1276" spans="1:10" x14ac:dyDescent="0.2">
      <c r="A1276" s="135" t="s">
        <v>67</v>
      </c>
      <c r="B1276" s="118">
        <v>0</v>
      </c>
      <c r="C1276" s="119">
        <f>UIS!C78</f>
        <v>0</v>
      </c>
      <c r="D1276" s="120">
        <f t="shared" si="773"/>
        <v>0</v>
      </c>
      <c r="E1276" s="118">
        <v>2221.3000000000002</v>
      </c>
      <c r="F1276" s="119">
        <f>UIS!D78</f>
        <v>2612.3000000000002</v>
      </c>
      <c r="G1276" s="120">
        <f t="shared" si="774"/>
        <v>0.17602304956556969</v>
      </c>
      <c r="H1276" s="118">
        <f t="shared" si="777"/>
        <v>2221.3000000000002</v>
      </c>
      <c r="I1276" s="119">
        <f t="shared" si="777"/>
        <v>2612.3000000000002</v>
      </c>
      <c r="J1276" s="120">
        <f t="shared" si="768"/>
        <v>0.17602304956556969</v>
      </c>
    </row>
    <row r="1277" spans="1:10" x14ac:dyDescent="0.2">
      <c r="A1277" s="135" t="s">
        <v>68</v>
      </c>
      <c r="B1277" s="118">
        <v>0</v>
      </c>
      <c r="C1277" s="119">
        <f>UIS!C79</f>
        <v>0</v>
      </c>
      <c r="D1277" s="120">
        <f t="shared" si="773"/>
        <v>0</v>
      </c>
      <c r="E1277" s="118">
        <v>2342.6</v>
      </c>
      <c r="F1277" s="119">
        <f>UIS!D79</f>
        <v>2179.9</v>
      </c>
      <c r="G1277" s="120">
        <f t="shared" si="774"/>
        <v>-6.9452744813455064E-2</v>
      </c>
      <c r="H1277" s="118">
        <f t="shared" si="777"/>
        <v>2342.6</v>
      </c>
      <c r="I1277" s="119">
        <f t="shared" si="777"/>
        <v>2179.9</v>
      </c>
      <c r="J1277" s="120">
        <f t="shared" si="768"/>
        <v>-6.9452744813455064E-2</v>
      </c>
    </row>
    <row r="1278" spans="1:10" ht="16" thickBot="1" x14ac:dyDescent="0.25">
      <c r="A1278" s="121" t="s">
        <v>69</v>
      </c>
      <c r="B1278" s="122">
        <v>0</v>
      </c>
      <c r="C1278" s="123">
        <f>UIS!C80</f>
        <v>0</v>
      </c>
      <c r="D1278" s="124">
        <f t="shared" si="773"/>
        <v>0</v>
      </c>
      <c r="E1278" s="122">
        <v>0</v>
      </c>
      <c r="F1278" s="123">
        <f>UIS!D80</f>
        <v>0</v>
      </c>
      <c r="G1278" s="124">
        <f t="shared" si="774"/>
        <v>0</v>
      </c>
      <c r="H1278" s="122">
        <f t="shared" si="777"/>
        <v>0</v>
      </c>
      <c r="I1278" s="123">
        <f t="shared" si="777"/>
        <v>0</v>
      </c>
      <c r="J1278" s="124">
        <f t="shared" si="768"/>
        <v>0</v>
      </c>
    </row>
    <row r="1279" spans="1:10" s="129" customFormat="1" ht="16" thickTop="1" x14ac:dyDescent="0.2">
      <c r="A1279" s="125" t="s">
        <v>70</v>
      </c>
      <c r="B1279" s="126">
        <v>0</v>
      </c>
      <c r="C1279" s="127">
        <f>SUM(C1273:C1278)</f>
        <v>0</v>
      </c>
      <c r="D1279" s="128">
        <f t="shared" si="773"/>
        <v>0</v>
      </c>
      <c r="E1279" s="126">
        <v>7138</v>
      </c>
      <c r="F1279" s="127">
        <f>SUM(F1273:F1278)</f>
        <v>7242.1</v>
      </c>
      <c r="G1279" s="128">
        <f t="shared" si="774"/>
        <v>1.4583917063603302E-2</v>
      </c>
      <c r="H1279" s="126">
        <f t="shared" si="777"/>
        <v>7138</v>
      </c>
      <c r="I1279" s="127">
        <f t="shared" si="777"/>
        <v>7242.1</v>
      </c>
      <c r="J1279" s="128">
        <f t="shared" si="768"/>
        <v>1.4583917063603302E-2</v>
      </c>
    </row>
    <row r="1280" spans="1:10" s="134" customFormat="1" ht="16" thickBot="1" x14ac:dyDescent="0.25">
      <c r="A1280" s="130" t="s">
        <v>17</v>
      </c>
      <c r="B1280" s="131">
        <v>0</v>
      </c>
      <c r="C1280" s="132">
        <f>C1279/C1289</f>
        <v>0</v>
      </c>
      <c r="D1280" s="133">
        <f t="shared" si="773"/>
        <v>0</v>
      </c>
      <c r="E1280" s="131">
        <v>0.19452082419274402</v>
      </c>
      <c r="F1280" s="132">
        <f>F1279/F1289</f>
        <v>0.17514274589658452</v>
      </c>
      <c r="G1280" s="133">
        <f t="shared" si="774"/>
        <v>-9.9619556808778639E-2</v>
      </c>
      <c r="H1280" s="131">
        <f>H1279/H1289</f>
        <v>7.6306826563926497E-2</v>
      </c>
      <c r="I1280" s="132">
        <f>I1279/I1289</f>
        <v>7.2965174269703448E-2</v>
      </c>
      <c r="J1280" s="133">
        <f t="shared" si="768"/>
        <v>-4.3792311182323379E-2</v>
      </c>
    </row>
    <row r="1281" spans="1:14" x14ac:dyDescent="0.2">
      <c r="A1281" s="135" t="s">
        <v>71</v>
      </c>
      <c r="B1281" s="118">
        <v>0</v>
      </c>
      <c r="C1281" s="119">
        <f>UIS!C81</f>
        <v>0</v>
      </c>
      <c r="D1281" s="120">
        <f t="shared" si="773"/>
        <v>0</v>
      </c>
      <c r="E1281" s="118">
        <v>0</v>
      </c>
      <c r="F1281" s="119">
        <f>UIS!D81</f>
        <v>0</v>
      </c>
      <c r="G1281" s="120">
        <f t="shared" si="774"/>
        <v>0</v>
      </c>
      <c r="H1281" s="118">
        <f t="shared" ref="H1281:I1283" si="778">B1281+E1281</f>
        <v>0</v>
      </c>
      <c r="I1281" s="119">
        <f t="shared" si="778"/>
        <v>0</v>
      </c>
      <c r="J1281" s="120">
        <f t="shared" si="768"/>
        <v>0</v>
      </c>
    </row>
    <row r="1282" spans="1:14" ht="16" thickBot="1" x14ac:dyDescent="0.25">
      <c r="A1282" s="121" t="s">
        <v>72</v>
      </c>
      <c r="B1282" s="122">
        <v>0</v>
      </c>
      <c r="C1282" s="123">
        <f>UIS!C82</f>
        <v>0</v>
      </c>
      <c r="D1282" s="124">
        <f t="shared" si="773"/>
        <v>0</v>
      </c>
      <c r="E1282" s="122">
        <v>0</v>
      </c>
      <c r="F1282" s="123">
        <f>UIS!D82</f>
        <v>0</v>
      </c>
      <c r="G1282" s="124">
        <f t="shared" si="774"/>
        <v>0</v>
      </c>
      <c r="H1282" s="122">
        <f t="shared" si="778"/>
        <v>0</v>
      </c>
      <c r="I1282" s="123">
        <f t="shared" si="778"/>
        <v>0</v>
      </c>
      <c r="J1282" s="124">
        <f t="shared" si="768"/>
        <v>0</v>
      </c>
    </row>
    <row r="1283" spans="1:14" s="129" customFormat="1" ht="16" thickTop="1" x14ac:dyDescent="0.2">
      <c r="A1283" s="125" t="s">
        <v>73</v>
      </c>
      <c r="B1283" s="126">
        <v>0</v>
      </c>
      <c r="C1283" s="127">
        <f>SUM(C1281:C1282)</f>
        <v>0</v>
      </c>
      <c r="D1283" s="128">
        <f t="shared" si="773"/>
        <v>0</v>
      </c>
      <c r="E1283" s="126">
        <v>0</v>
      </c>
      <c r="F1283" s="127">
        <f>SUM(F1281:F1282)</f>
        <v>0</v>
      </c>
      <c r="G1283" s="128">
        <f t="shared" si="774"/>
        <v>0</v>
      </c>
      <c r="H1283" s="126">
        <f t="shared" si="778"/>
        <v>0</v>
      </c>
      <c r="I1283" s="127">
        <f t="shared" si="778"/>
        <v>0</v>
      </c>
      <c r="J1283" s="128">
        <f t="shared" si="768"/>
        <v>0</v>
      </c>
    </row>
    <row r="1284" spans="1:14" s="134" customFormat="1" ht="16" thickBot="1" x14ac:dyDescent="0.25">
      <c r="A1284" s="130" t="s">
        <v>17</v>
      </c>
      <c r="B1284" s="131">
        <v>0</v>
      </c>
      <c r="C1284" s="132">
        <f>C1283/C1289</f>
        <v>0</v>
      </c>
      <c r="D1284" s="133">
        <f t="shared" si="773"/>
        <v>0</v>
      </c>
      <c r="E1284" s="131">
        <v>0</v>
      </c>
      <c r="F1284" s="132">
        <f>F1283/F1289</f>
        <v>0</v>
      </c>
      <c r="G1284" s="133">
        <f t="shared" si="774"/>
        <v>0</v>
      </c>
      <c r="H1284" s="131">
        <f>H1283/H1289</f>
        <v>0</v>
      </c>
      <c r="I1284" s="132">
        <f>I1283/I1289</f>
        <v>0</v>
      </c>
      <c r="J1284" s="133">
        <f t="shared" si="768"/>
        <v>0</v>
      </c>
    </row>
    <row r="1285" spans="1:14" s="129" customFormat="1" x14ac:dyDescent="0.2">
      <c r="A1285" s="125" t="s">
        <v>74</v>
      </c>
      <c r="B1285" s="126">
        <v>0</v>
      </c>
      <c r="C1285" s="127">
        <f>UIS!C83</f>
        <v>0</v>
      </c>
      <c r="D1285" s="128">
        <f t="shared" ref="D1285:D1289" si="779">IFERROR((C1285-B1285)/B1285,0)</f>
        <v>0</v>
      </c>
      <c r="E1285" s="126">
        <v>0</v>
      </c>
      <c r="F1285" s="127">
        <f>UIS!D83</f>
        <v>0</v>
      </c>
      <c r="G1285" s="128">
        <f t="shared" ref="G1285:G1289" si="780">IFERROR((F1285-E1285)/E1285,0)</f>
        <v>0</v>
      </c>
      <c r="H1285" s="126">
        <f>B1285+E1285</f>
        <v>0</v>
      </c>
      <c r="I1285" s="127">
        <f>C1285+F1285</f>
        <v>0</v>
      </c>
      <c r="J1285" s="128">
        <f t="shared" ref="J1285:J1289" si="781">IFERROR((I1285-H1285)/H1285,0)</f>
        <v>0</v>
      </c>
    </row>
    <row r="1286" spans="1:14" s="134" customFormat="1" ht="16" thickBot="1" x14ac:dyDescent="0.25">
      <c r="A1286" s="130" t="s">
        <v>17</v>
      </c>
      <c r="B1286" s="131">
        <v>0</v>
      </c>
      <c r="C1286" s="132">
        <f>C1285/C1289</f>
        <v>0</v>
      </c>
      <c r="D1286" s="133">
        <f t="shared" si="779"/>
        <v>0</v>
      </c>
      <c r="E1286" s="131">
        <v>0</v>
      </c>
      <c r="F1286" s="132">
        <f>F1285/F1289</f>
        <v>0</v>
      </c>
      <c r="G1286" s="133">
        <f t="shared" si="780"/>
        <v>0</v>
      </c>
      <c r="H1286" s="131">
        <f>H1285/H1289</f>
        <v>0</v>
      </c>
      <c r="I1286" s="132">
        <f>I1285/I1289</f>
        <v>0</v>
      </c>
      <c r="J1286" s="133">
        <f t="shared" si="781"/>
        <v>0</v>
      </c>
    </row>
    <row r="1287" spans="1:14" s="129" customFormat="1" x14ac:dyDescent="0.2">
      <c r="A1287" s="125" t="s">
        <v>75</v>
      </c>
      <c r="B1287" s="126">
        <v>594.1</v>
      </c>
      <c r="C1287" s="127">
        <f>UIS!C84</f>
        <v>577.6</v>
      </c>
      <c r="D1287" s="128">
        <f t="shared" si="779"/>
        <v>-2.7773102171351625E-2</v>
      </c>
      <c r="E1287" s="126">
        <v>169.3</v>
      </c>
      <c r="F1287" s="127">
        <f>UIS!D84</f>
        <v>212</v>
      </c>
      <c r="G1287" s="128">
        <f t="shared" si="780"/>
        <v>0.25221500295333721</v>
      </c>
      <c r="H1287" s="126">
        <f>B1287+E1287</f>
        <v>763.40000000000009</v>
      </c>
      <c r="I1287" s="127">
        <f>C1287+F1287</f>
        <v>789.6</v>
      </c>
      <c r="J1287" s="128">
        <f t="shared" si="781"/>
        <v>3.4320146712077455E-2</v>
      </c>
    </row>
    <row r="1288" spans="1:14" s="134" customFormat="1" ht="16" thickBot="1" x14ac:dyDescent="0.25">
      <c r="A1288" s="130" t="s">
        <v>17</v>
      </c>
      <c r="B1288" s="131">
        <v>1.0450657101996374E-2</v>
      </c>
      <c r="C1288" s="132">
        <f>C1287/C1289</f>
        <v>9.975045117391567E-3</v>
      </c>
      <c r="D1288" s="133">
        <f t="shared" si="779"/>
        <v>-4.5510246864185318E-2</v>
      </c>
      <c r="E1288" s="131">
        <v>4.6136698705283785E-3</v>
      </c>
      <c r="F1288" s="132">
        <f>F1287/F1289</f>
        <v>5.1270021306079614E-3</v>
      </c>
      <c r="G1288" s="133">
        <f t="shared" si="780"/>
        <v>0.11126332713111824</v>
      </c>
      <c r="H1288" s="131">
        <f>H1287/H1289</f>
        <v>8.1609178199637845E-3</v>
      </c>
      <c r="I1288" s="132">
        <f>I1287/I1289</f>
        <v>7.9553308575354992E-3</v>
      </c>
      <c r="J1288" s="133">
        <f t="shared" si="781"/>
        <v>-2.5191647185242409E-2</v>
      </c>
    </row>
    <row r="1289" spans="1:14" ht="17" thickBot="1" x14ac:dyDescent="0.25">
      <c r="A1289" s="137" t="s">
        <v>76</v>
      </c>
      <c r="B1289" s="138">
        <v>56848.1</v>
      </c>
      <c r="C1289" s="139">
        <f>C1219+C1225+C1233+C1240+C1249+C1256+C1271+C1279+C1283+C1285+C1287</f>
        <v>57904.500000000007</v>
      </c>
      <c r="D1289" s="140">
        <f t="shared" si="779"/>
        <v>1.8582855011865105E-2</v>
      </c>
      <c r="E1289" s="138">
        <v>36695.300000000003</v>
      </c>
      <c r="F1289" s="139">
        <f>F1219+F1225+F1233+F1240+F1249+F1256+F1271+F1279+F1283+F1285+F1287</f>
        <v>41349.699999999997</v>
      </c>
      <c r="G1289" s="140">
        <f t="shared" si="780"/>
        <v>0.12683913198693003</v>
      </c>
      <c r="H1289" s="138">
        <f>H1219+H1225+H1233+H1240+H1249+H1256+H1271+H1279+H1283+H1285+H1287</f>
        <v>93543.39999999998</v>
      </c>
      <c r="I1289" s="139">
        <f>I1219+I1225+I1233+I1240+I1249+I1256+I1271+I1279+I1283+I1285+I1287</f>
        <v>99254.200000000012</v>
      </c>
      <c r="J1289" s="140">
        <f t="shared" si="781"/>
        <v>6.1049737341170335E-2</v>
      </c>
    </row>
    <row r="1291" spans="1:14" s="107" customFormat="1" ht="12" x14ac:dyDescent="0.15">
      <c r="A1291" s="146" t="s">
        <v>105</v>
      </c>
      <c r="B1291" s="146"/>
      <c r="C1291" s="146"/>
      <c r="D1291" s="146"/>
      <c r="E1291" s="146"/>
      <c r="F1291" s="146"/>
      <c r="G1291" s="146"/>
      <c r="H1291" s="146"/>
      <c r="I1291" s="146"/>
      <c r="J1291" s="146"/>
      <c r="K1291" s="106"/>
      <c r="L1291" s="106"/>
      <c r="M1291" s="106"/>
      <c r="N1291" s="106"/>
    </row>
    <row r="1292" spans="1:14" s="107" customFormat="1" ht="12" x14ac:dyDescent="0.15">
      <c r="A1292" s="146" t="str">
        <f>A2</f>
        <v>Total Expenditures by Function, Fiscal Years 2021 and 2022</v>
      </c>
      <c r="B1292" s="146"/>
      <c r="C1292" s="146"/>
      <c r="D1292" s="146"/>
      <c r="E1292" s="146"/>
      <c r="F1292" s="146"/>
      <c r="G1292" s="146"/>
      <c r="H1292" s="146"/>
      <c r="I1292" s="146"/>
      <c r="J1292" s="146"/>
      <c r="K1292" s="106"/>
      <c r="L1292" s="106"/>
      <c r="M1292" s="106"/>
      <c r="N1292" s="106"/>
    </row>
    <row r="1293" spans="1:14" s="107" customFormat="1" ht="13" thickBot="1" x14ac:dyDescent="0.2">
      <c r="A1293" s="147" t="s">
        <v>1</v>
      </c>
      <c r="B1293" s="147"/>
      <c r="C1293" s="147"/>
      <c r="D1293" s="147"/>
      <c r="E1293" s="147"/>
      <c r="F1293" s="147"/>
      <c r="G1293" s="147"/>
      <c r="H1293" s="147"/>
      <c r="I1293" s="147"/>
      <c r="J1293" s="147"/>
      <c r="K1293" s="108"/>
      <c r="L1293" s="108"/>
      <c r="M1293" s="108"/>
      <c r="N1293" s="108"/>
    </row>
    <row r="1294" spans="1:14" ht="29" customHeight="1" x14ac:dyDescent="0.2">
      <c r="A1294" s="148" t="s">
        <v>106</v>
      </c>
      <c r="B1294" s="150" t="s">
        <v>3</v>
      </c>
      <c r="C1294" s="151"/>
      <c r="D1294" s="152"/>
      <c r="E1294" s="150" t="s">
        <v>4</v>
      </c>
      <c r="F1294" s="151"/>
      <c r="G1294" s="152"/>
      <c r="H1294" s="150" t="s">
        <v>5</v>
      </c>
      <c r="I1294" s="151"/>
      <c r="J1294" s="152"/>
    </row>
    <row r="1295" spans="1:14" ht="33" thickBot="1" x14ac:dyDescent="0.25">
      <c r="A1295" s="149"/>
      <c r="B1295" s="110" t="str">
        <f>B5</f>
        <v>FY2021</v>
      </c>
      <c r="C1295" s="111" t="str">
        <f>C5</f>
        <v>FY2022</v>
      </c>
      <c r="D1295" s="112" t="s">
        <v>6</v>
      </c>
      <c r="E1295" s="110" t="str">
        <f>E5</f>
        <v>FY2021</v>
      </c>
      <c r="F1295" s="111" t="str">
        <f>F5</f>
        <v>FY2022</v>
      </c>
      <c r="G1295" s="112" t="s">
        <v>6</v>
      </c>
      <c r="H1295" s="110" t="str">
        <f>H5</f>
        <v>FY2021</v>
      </c>
      <c r="I1295" s="111" t="str">
        <f>I5</f>
        <v>FY2022</v>
      </c>
      <c r="J1295" s="112" t="s">
        <v>6</v>
      </c>
    </row>
    <row r="1296" spans="1:14" x14ac:dyDescent="0.2">
      <c r="A1296" s="113" t="s">
        <v>7</v>
      </c>
      <c r="B1296" s="114">
        <v>296187.59999999998</v>
      </c>
      <c r="C1296" s="115">
        <f>UIUC!C13</f>
        <v>309934.8</v>
      </c>
      <c r="D1296" s="116">
        <f t="shared" ref="D1296:D1306" si="782">IFERROR((C1296-B1296)/B1296,0)</f>
        <v>4.641382691240286E-2</v>
      </c>
      <c r="E1296" s="114">
        <v>17450.8</v>
      </c>
      <c r="F1296" s="115">
        <f>UIUC!D13</f>
        <v>21497.200000000001</v>
      </c>
      <c r="G1296" s="116">
        <f t="shared" ref="G1296:G1306" si="783">IFERROR((F1296-E1296)/E1296,0)</f>
        <v>0.23187475645815675</v>
      </c>
      <c r="H1296" s="114">
        <f t="shared" ref="H1296:H1305" si="784">B1296+E1296</f>
        <v>313638.39999999997</v>
      </c>
      <c r="I1296" s="115">
        <f t="shared" ref="I1296:I1305" si="785">C1296+F1296</f>
        <v>331432</v>
      </c>
      <c r="J1296" s="116">
        <f>IFERROR((I1296-H1296)/H1296,0)</f>
        <v>5.6732849038893314E-2</v>
      </c>
    </row>
    <row r="1297" spans="1:10" x14ac:dyDescent="0.2">
      <c r="A1297" s="117" t="s">
        <v>8</v>
      </c>
      <c r="B1297" s="118">
        <v>293.39999999999998</v>
      </c>
      <c r="C1297" s="119">
        <f>UIUC!C14</f>
        <v>289.89999999999998</v>
      </c>
      <c r="D1297" s="120">
        <f t="shared" si="782"/>
        <v>-1.1929107021131561E-2</v>
      </c>
      <c r="E1297" s="118">
        <v>1614.1</v>
      </c>
      <c r="F1297" s="119">
        <f>UIUC!D14</f>
        <v>2050.4</v>
      </c>
      <c r="G1297" s="120">
        <f t="shared" si="783"/>
        <v>0.27030543336844076</v>
      </c>
      <c r="H1297" s="118">
        <f t="shared" si="784"/>
        <v>1907.5</v>
      </c>
      <c r="I1297" s="119">
        <f t="shared" si="785"/>
        <v>2340.3000000000002</v>
      </c>
      <c r="J1297" s="120">
        <f t="shared" ref="J1297:J1306" si="786">IFERROR((I1297-H1297)/H1297,0)</f>
        <v>0.22689384010484936</v>
      </c>
    </row>
    <row r="1298" spans="1:10" x14ac:dyDescent="0.2">
      <c r="A1298" s="117" t="s">
        <v>9</v>
      </c>
      <c r="B1298" s="118">
        <v>0</v>
      </c>
      <c r="C1298" s="119">
        <f>UIUC!C15</f>
        <v>0</v>
      </c>
      <c r="D1298" s="120">
        <f t="shared" si="782"/>
        <v>0</v>
      </c>
      <c r="E1298" s="118">
        <v>0</v>
      </c>
      <c r="F1298" s="119">
        <f>UIUC!D15</f>
        <v>0</v>
      </c>
      <c r="G1298" s="120">
        <f t="shared" si="783"/>
        <v>0</v>
      </c>
      <c r="H1298" s="118">
        <f t="shared" si="784"/>
        <v>0</v>
      </c>
      <c r="I1298" s="119">
        <f t="shared" si="785"/>
        <v>0</v>
      </c>
      <c r="J1298" s="120">
        <f t="shared" si="786"/>
        <v>0</v>
      </c>
    </row>
    <row r="1299" spans="1:10" x14ac:dyDescent="0.2">
      <c r="A1299" s="117" t="s">
        <v>10</v>
      </c>
      <c r="B1299" s="118">
        <v>93803.6</v>
      </c>
      <c r="C1299" s="119">
        <f>UIUC!C16</f>
        <v>92017</v>
      </c>
      <c r="D1299" s="120">
        <f t="shared" si="782"/>
        <v>-1.9046177332213324E-2</v>
      </c>
      <c r="E1299" s="118">
        <v>0</v>
      </c>
      <c r="F1299" s="119">
        <f>UIUC!D16</f>
        <v>0</v>
      </c>
      <c r="G1299" s="120">
        <f t="shared" si="783"/>
        <v>0</v>
      </c>
      <c r="H1299" s="118">
        <f t="shared" si="784"/>
        <v>93803.6</v>
      </c>
      <c r="I1299" s="119">
        <f t="shared" si="785"/>
        <v>92017</v>
      </c>
      <c r="J1299" s="120">
        <f t="shared" si="786"/>
        <v>-1.9046177332213324E-2</v>
      </c>
    </row>
    <row r="1300" spans="1:10" x14ac:dyDescent="0.2">
      <c r="A1300" s="117" t="s">
        <v>11</v>
      </c>
      <c r="B1300" s="118">
        <v>6548.5</v>
      </c>
      <c r="C1300" s="119">
        <f>UIUC!C17</f>
        <v>6844.8</v>
      </c>
      <c r="D1300" s="120">
        <f t="shared" si="782"/>
        <v>4.5247003130487927E-2</v>
      </c>
      <c r="E1300" s="118">
        <v>386.1</v>
      </c>
      <c r="F1300" s="119">
        <f>UIUC!D17</f>
        <v>308.2</v>
      </c>
      <c r="G1300" s="120">
        <f t="shared" si="783"/>
        <v>-0.20176120176120182</v>
      </c>
      <c r="H1300" s="118">
        <f t="shared" si="784"/>
        <v>6934.6</v>
      </c>
      <c r="I1300" s="119">
        <f t="shared" si="785"/>
        <v>7153</v>
      </c>
      <c r="J1300" s="120">
        <f t="shared" si="786"/>
        <v>3.1494246243474695E-2</v>
      </c>
    </row>
    <row r="1301" spans="1:10" x14ac:dyDescent="0.2">
      <c r="A1301" s="117" t="s">
        <v>12</v>
      </c>
      <c r="B1301" s="118">
        <v>0</v>
      </c>
      <c r="C1301" s="119">
        <f>UIUC!C19</f>
        <v>0</v>
      </c>
      <c r="D1301" s="120">
        <f t="shared" si="782"/>
        <v>0</v>
      </c>
      <c r="E1301" s="118">
        <v>0</v>
      </c>
      <c r="F1301" s="119">
        <f>UIUC!D19</f>
        <v>0</v>
      </c>
      <c r="G1301" s="120">
        <f t="shared" si="783"/>
        <v>0</v>
      </c>
      <c r="H1301" s="118">
        <f t="shared" si="784"/>
        <v>0</v>
      </c>
      <c r="I1301" s="119">
        <f t="shared" si="785"/>
        <v>0</v>
      </c>
      <c r="J1301" s="120">
        <f t="shared" si="786"/>
        <v>0</v>
      </c>
    </row>
    <row r="1302" spans="1:10" x14ac:dyDescent="0.2">
      <c r="A1302" s="117" t="s">
        <v>13</v>
      </c>
      <c r="B1302" s="118">
        <v>17217.599999999999</v>
      </c>
      <c r="C1302" s="119">
        <f>UIUC!C20</f>
        <v>15280.9</v>
      </c>
      <c r="D1302" s="120">
        <f t="shared" si="782"/>
        <v>-0.11248373757085767</v>
      </c>
      <c r="E1302" s="118">
        <v>114.5</v>
      </c>
      <c r="F1302" s="119">
        <f>UIUC!D20</f>
        <v>80.900000000000006</v>
      </c>
      <c r="G1302" s="120">
        <f t="shared" si="783"/>
        <v>-0.29344978165938862</v>
      </c>
      <c r="H1302" s="118">
        <f t="shared" si="784"/>
        <v>17332.099999999999</v>
      </c>
      <c r="I1302" s="119">
        <f t="shared" si="785"/>
        <v>15361.8</v>
      </c>
      <c r="J1302" s="120">
        <f t="shared" si="786"/>
        <v>-0.11367924256148992</v>
      </c>
    </row>
    <row r="1303" spans="1:10" x14ac:dyDescent="0.2">
      <c r="A1303" s="117" t="s">
        <v>14</v>
      </c>
      <c r="B1303" s="118">
        <v>58600.6</v>
      </c>
      <c r="C1303" s="119">
        <f>UIUC!C21</f>
        <v>62654.3</v>
      </c>
      <c r="D1303" s="120">
        <f t="shared" si="782"/>
        <v>6.9175059641027645E-2</v>
      </c>
      <c r="E1303" s="118">
        <v>38986.400000000001</v>
      </c>
      <c r="F1303" s="119">
        <f>UIUC!D21</f>
        <v>37836</v>
      </c>
      <c r="G1303" s="120">
        <f t="shared" si="783"/>
        <v>-2.9507725771038142E-2</v>
      </c>
      <c r="H1303" s="118">
        <f t="shared" si="784"/>
        <v>97587</v>
      </c>
      <c r="I1303" s="119">
        <f t="shared" si="785"/>
        <v>100490.3</v>
      </c>
      <c r="J1303" s="120">
        <f t="shared" si="786"/>
        <v>2.9750888950372516E-2</v>
      </c>
    </row>
    <row r="1304" spans="1:10" ht="16" thickBot="1" x14ac:dyDescent="0.25">
      <c r="A1304" s="121" t="s">
        <v>15</v>
      </c>
      <c r="B1304" s="122">
        <v>1222.9000000000001</v>
      </c>
      <c r="C1304" s="123">
        <f>UIUC!C22</f>
        <v>1201.9000000000001</v>
      </c>
      <c r="D1304" s="124">
        <f t="shared" si="782"/>
        <v>-1.717229536348025E-2</v>
      </c>
      <c r="E1304" s="122">
        <v>26.4</v>
      </c>
      <c r="F1304" s="123">
        <f>UIUC!D22</f>
        <v>4.2</v>
      </c>
      <c r="G1304" s="124">
        <f t="shared" si="783"/>
        <v>-0.84090909090909094</v>
      </c>
      <c r="H1304" s="122">
        <f t="shared" si="784"/>
        <v>1249.3000000000002</v>
      </c>
      <c r="I1304" s="123">
        <f t="shared" si="785"/>
        <v>1206.1000000000001</v>
      </c>
      <c r="J1304" s="124">
        <f t="shared" si="786"/>
        <v>-3.4579364444088719E-2</v>
      </c>
    </row>
    <row r="1305" spans="1:10" s="129" customFormat="1" ht="16" thickTop="1" x14ac:dyDescent="0.2">
      <c r="A1305" s="125" t="s">
        <v>16</v>
      </c>
      <c r="B1305" s="126">
        <v>473874.19999999995</v>
      </c>
      <c r="C1305" s="127">
        <f>SUM(C1296:C1304)</f>
        <v>488223.60000000003</v>
      </c>
      <c r="D1305" s="128">
        <f t="shared" si="782"/>
        <v>3.0281032392141381E-2</v>
      </c>
      <c r="E1305" s="126">
        <v>58578.299999999996</v>
      </c>
      <c r="F1305" s="127">
        <f>SUM(F1296:F1304)</f>
        <v>61776.9</v>
      </c>
      <c r="G1305" s="128">
        <f t="shared" si="783"/>
        <v>5.4603837939988117E-2</v>
      </c>
      <c r="H1305" s="126">
        <f t="shared" si="784"/>
        <v>532452.5</v>
      </c>
      <c r="I1305" s="127">
        <f t="shared" si="785"/>
        <v>550000.5</v>
      </c>
      <c r="J1305" s="128">
        <f t="shared" si="786"/>
        <v>3.2956930430413978E-2</v>
      </c>
    </row>
    <row r="1306" spans="1:10" s="134" customFormat="1" ht="16" thickBot="1" x14ac:dyDescent="0.25">
      <c r="A1306" s="130" t="s">
        <v>17</v>
      </c>
      <c r="B1306" s="131">
        <v>0.43822130354215649</v>
      </c>
      <c r="C1306" s="132">
        <f>C1305/C1375</f>
        <v>0.43808793997354722</v>
      </c>
      <c r="D1306" s="133">
        <f t="shared" si="782"/>
        <v>-3.0432926818319044E-4</v>
      </c>
      <c r="E1306" s="131">
        <v>4.7085130425095094E-2</v>
      </c>
      <c r="F1306" s="132">
        <f>F1305/F1375</f>
        <v>4.6247083210747719E-2</v>
      </c>
      <c r="G1306" s="133">
        <f t="shared" si="783"/>
        <v>-1.7798553530197259E-2</v>
      </c>
      <c r="H1306" s="131">
        <f>H1305/H1375</f>
        <v>0.22896735412596853</v>
      </c>
      <c r="I1306" s="132">
        <f>I1305/I1375</f>
        <v>0.22446773646532206</v>
      </c>
      <c r="J1306" s="133">
        <f t="shared" si="786"/>
        <v>-1.9651786945011206E-2</v>
      </c>
    </row>
    <row r="1307" spans="1:10" x14ac:dyDescent="0.2">
      <c r="A1307" s="135" t="s">
        <v>18</v>
      </c>
      <c r="B1307" s="118">
        <v>39592.5</v>
      </c>
      <c r="C1307" s="119">
        <f>UIUC!C24</f>
        <v>46531.6</v>
      </c>
      <c r="D1307" s="120">
        <f t="shared" ref="D1307:D1338" si="787">IFERROR((C1307-B1307)/B1307,0)</f>
        <v>0.17526299172823132</v>
      </c>
      <c r="E1307" s="118">
        <v>253760.8</v>
      </c>
      <c r="F1307" s="119">
        <f>UIUC!D24</f>
        <v>261769.3</v>
      </c>
      <c r="G1307" s="120">
        <f t="shared" ref="G1307:G1338" si="788">IFERROR((F1307-E1307)/E1307,0)</f>
        <v>3.1559247921664813E-2</v>
      </c>
      <c r="H1307" s="118">
        <f t="shared" ref="H1307:I1311" si="789">B1307+E1307</f>
        <v>293353.3</v>
      </c>
      <c r="I1307" s="119">
        <f t="shared" si="789"/>
        <v>308300.89999999997</v>
      </c>
      <c r="J1307" s="120">
        <f t="shared" ref="J1307:J1370" si="790">IFERROR((I1307-H1307)/H1307,0)</f>
        <v>5.0954258908967369E-2</v>
      </c>
    </row>
    <row r="1308" spans="1:10" x14ac:dyDescent="0.2">
      <c r="A1308" s="135" t="s">
        <v>19</v>
      </c>
      <c r="B1308" s="118">
        <v>21530.6</v>
      </c>
      <c r="C1308" s="119">
        <f>UIUC!C25</f>
        <v>22752.400000000001</v>
      </c>
      <c r="D1308" s="120">
        <f t="shared" si="787"/>
        <v>5.6747141277995176E-2</v>
      </c>
      <c r="E1308" s="118">
        <v>158018.4</v>
      </c>
      <c r="F1308" s="119">
        <f>UIUC!D25</f>
        <v>162447.9</v>
      </c>
      <c r="G1308" s="120">
        <f t="shared" si="788"/>
        <v>2.8031545693412919E-2</v>
      </c>
      <c r="H1308" s="118">
        <f t="shared" si="789"/>
        <v>179549</v>
      </c>
      <c r="I1308" s="119">
        <f t="shared" si="789"/>
        <v>185200.3</v>
      </c>
      <c r="J1308" s="120">
        <f t="shared" si="790"/>
        <v>3.1474973405588379E-2</v>
      </c>
    </row>
    <row r="1309" spans="1:10" x14ac:dyDescent="0.2">
      <c r="A1309" s="135" t="s">
        <v>20</v>
      </c>
      <c r="B1309" s="118">
        <v>290.3</v>
      </c>
      <c r="C1309" s="119">
        <f>UIUC!C26</f>
        <v>287.89999999999998</v>
      </c>
      <c r="D1309" s="120">
        <f t="shared" si="787"/>
        <v>-8.2673096796418676E-3</v>
      </c>
      <c r="E1309" s="118">
        <v>3057.5</v>
      </c>
      <c r="F1309" s="119">
        <f>UIUC!D26</f>
        <v>3248.5</v>
      </c>
      <c r="G1309" s="120">
        <f t="shared" si="788"/>
        <v>6.2469337694194604E-2</v>
      </c>
      <c r="H1309" s="118">
        <f t="shared" si="789"/>
        <v>3347.8</v>
      </c>
      <c r="I1309" s="119">
        <f t="shared" si="789"/>
        <v>3536.4</v>
      </c>
      <c r="J1309" s="120">
        <f t="shared" si="790"/>
        <v>5.6335503913017476E-2</v>
      </c>
    </row>
    <row r="1310" spans="1:10" ht="16" thickBot="1" x14ac:dyDescent="0.25">
      <c r="A1310" s="121" t="s">
        <v>21</v>
      </c>
      <c r="B1310" s="122">
        <v>29855.1</v>
      </c>
      <c r="C1310" s="123">
        <f>UIUC!C27</f>
        <v>28451.1</v>
      </c>
      <c r="D1310" s="124">
        <f t="shared" si="787"/>
        <v>-4.7027141091471811E-2</v>
      </c>
      <c r="E1310" s="122">
        <v>12271.4</v>
      </c>
      <c r="F1310" s="123">
        <f>UIUC!D27</f>
        <v>9615.6</v>
      </c>
      <c r="G1310" s="124">
        <f t="shared" si="788"/>
        <v>-0.21642192414883382</v>
      </c>
      <c r="H1310" s="122">
        <f t="shared" si="789"/>
        <v>42126.5</v>
      </c>
      <c r="I1310" s="123">
        <f t="shared" si="789"/>
        <v>38066.699999999997</v>
      </c>
      <c r="J1310" s="124">
        <f t="shared" si="790"/>
        <v>-9.6371642552787504E-2</v>
      </c>
    </row>
    <row r="1311" spans="1:10" s="129" customFormat="1" ht="16" thickTop="1" x14ac:dyDescent="0.2">
      <c r="A1311" s="125" t="s">
        <v>22</v>
      </c>
      <c r="B1311" s="126">
        <v>91268.5</v>
      </c>
      <c r="C1311" s="127">
        <f>SUM(C1307:C1310)</f>
        <v>98023</v>
      </c>
      <c r="D1311" s="128">
        <f t="shared" si="787"/>
        <v>7.4006913666818233E-2</v>
      </c>
      <c r="E1311" s="126">
        <v>427108.1</v>
      </c>
      <c r="F1311" s="127">
        <f>SUM(F1307:F1310)</f>
        <v>437081.29999999993</v>
      </c>
      <c r="G1311" s="128">
        <f t="shared" si="788"/>
        <v>2.3350528823967407E-2</v>
      </c>
      <c r="H1311" s="126">
        <f t="shared" si="789"/>
        <v>518376.6</v>
      </c>
      <c r="I1311" s="127">
        <f t="shared" si="789"/>
        <v>535104.29999999993</v>
      </c>
      <c r="J1311" s="128">
        <f t="shared" si="790"/>
        <v>3.2269396419514221E-2</v>
      </c>
    </row>
    <row r="1312" spans="1:10" s="134" customFormat="1" ht="16" thickBot="1" x14ac:dyDescent="0.25">
      <c r="A1312" s="130" t="s">
        <v>17</v>
      </c>
      <c r="B1312" s="131">
        <v>8.4401727383211222E-2</v>
      </c>
      <c r="C1312" s="132">
        <f>C1311/C1375</f>
        <v>8.7957022438134941E-2</v>
      </c>
      <c r="D1312" s="133">
        <f t="shared" si="787"/>
        <v>4.2123486866347246E-2</v>
      </c>
      <c r="E1312" s="131">
        <v>0.34330870978014993</v>
      </c>
      <c r="F1312" s="132">
        <f>F1311/F1375</f>
        <v>0.32720539960667794</v>
      </c>
      <c r="G1312" s="133">
        <f t="shared" si="788"/>
        <v>-4.6906209235950728E-2</v>
      </c>
      <c r="H1312" s="131">
        <f>H1311/H1375</f>
        <v>0.22291437929733737</v>
      </c>
      <c r="I1312" s="132">
        <f>I1311/I1375</f>
        <v>0.21838825781769403</v>
      </c>
      <c r="J1312" s="133">
        <f t="shared" si="790"/>
        <v>-2.0304304701699472E-2</v>
      </c>
    </row>
    <row r="1313" spans="1:10" x14ac:dyDescent="0.2">
      <c r="A1313" s="135" t="s">
        <v>23</v>
      </c>
      <c r="B1313" s="118">
        <v>2077.5</v>
      </c>
      <c r="C1313" s="119">
        <f>UIUC!C29</f>
        <v>2090.6</v>
      </c>
      <c r="D1313" s="120">
        <f t="shared" si="787"/>
        <v>6.3056558363417132E-3</v>
      </c>
      <c r="E1313" s="118">
        <v>6268.3</v>
      </c>
      <c r="F1313" s="119">
        <f>UIUC!D29</f>
        <v>6400.1</v>
      </c>
      <c r="G1313" s="120">
        <f t="shared" si="788"/>
        <v>2.1026434599492713E-2</v>
      </c>
      <c r="H1313" s="118">
        <f t="shared" ref="H1313:I1319" si="791">B1313+E1313</f>
        <v>8345.7999999999993</v>
      </c>
      <c r="I1313" s="119">
        <f t="shared" si="791"/>
        <v>8490.7000000000007</v>
      </c>
      <c r="J1313" s="120">
        <f t="shared" si="790"/>
        <v>1.7362026408493072E-2</v>
      </c>
    </row>
    <row r="1314" spans="1:10" x14ac:dyDescent="0.2">
      <c r="A1314" s="135" t="s">
        <v>24</v>
      </c>
      <c r="B1314" s="118">
        <v>5782.3</v>
      </c>
      <c r="C1314" s="119">
        <f>UIUC!C30</f>
        <v>5626.6</v>
      </c>
      <c r="D1314" s="120">
        <f t="shared" si="787"/>
        <v>-2.6927001366238316E-2</v>
      </c>
      <c r="E1314" s="118">
        <v>16038.3</v>
      </c>
      <c r="F1314" s="119">
        <f>UIUC!D30</f>
        <v>16925.8</v>
      </c>
      <c r="G1314" s="120">
        <f t="shared" si="788"/>
        <v>5.5336288758783665E-2</v>
      </c>
      <c r="H1314" s="118">
        <f t="shared" si="791"/>
        <v>21820.6</v>
      </c>
      <c r="I1314" s="119">
        <f t="shared" si="791"/>
        <v>22552.400000000001</v>
      </c>
      <c r="J1314" s="120">
        <f t="shared" si="790"/>
        <v>3.3537116302943225E-2</v>
      </c>
    </row>
    <row r="1315" spans="1:10" x14ac:dyDescent="0.2">
      <c r="A1315" s="135" t="s">
        <v>25</v>
      </c>
      <c r="B1315" s="118">
        <v>1056.7</v>
      </c>
      <c r="C1315" s="119">
        <f>UIUC!C31</f>
        <v>829</v>
      </c>
      <c r="D1315" s="120">
        <f t="shared" si="787"/>
        <v>-0.21548216144601121</v>
      </c>
      <c r="E1315" s="118">
        <v>3342</v>
      </c>
      <c r="F1315" s="119">
        <f>UIUC!D31</f>
        <v>3739.6</v>
      </c>
      <c r="G1315" s="120">
        <f t="shared" si="788"/>
        <v>0.11897067624177136</v>
      </c>
      <c r="H1315" s="118">
        <f t="shared" si="791"/>
        <v>4398.7</v>
      </c>
      <c r="I1315" s="119">
        <f t="shared" si="791"/>
        <v>4568.6000000000004</v>
      </c>
      <c r="J1315" s="120">
        <f t="shared" si="790"/>
        <v>3.8625048309728002E-2</v>
      </c>
    </row>
    <row r="1316" spans="1:10" x14ac:dyDescent="0.2">
      <c r="A1316" s="135" t="s">
        <v>26</v>
      </c>
      <c r="B1316" s="118">
        <v>8667.7000000000007</v>
      </c>
      <c r="C1316" s="119">
        <f>UIUC!C32</f>
        <v>8778.5</v>
      </c>
      <c r="D1316" s="120">
        <f t="shared" si="787"/>
        <v>1.2783091246812796E-2</v>
      </c>
      <c r="E1316" s="118">
        <v>69921.600000000006</v>
      </c>
      <c r="F1316" s="119">
        <f>UIUC!D32</f>
        <v>83776.899999999994</v>
      </c>
      <c r="G1316" s="120">
        <f t="shared" si="788"/>
        <v>0.19815479050822618</v>
      </c>
      <c r="H1316" s="118">
        <f t="shared" si="791"/>
        <v>78589.3</v>
      </c>
      <c r="I1316" s="119">
        <f t="shared" si="791"/>
        <v>92555.4</v>
      </c>
      <c r="J1316" s="120">
        <f t="shared" si="790"/>
        <v>0.17770994270212345</v>
      </c>
    </row>
    <row r="1317" spans="1:10" x14ac:dyDescent="0.2">
      <c r="A1317" s="135" t="s">
        <v>27</v>
      </c>
      <c r="B1317" s="118">
        <v>8867.4</v>
      </c>
      <c r="C1317" s="119">
        <f>UIUC!C33</f>
        <v>7051.9</v>
      </c>
      <c r="D1317" s="120">
        <f t="shared" si="787"/>
        <v>-0.20473870582132306</v>
      </c>
      <c r="E1317" s="118">
        <v>43764.6</v>
      </c>
      <c r="F1317" s="119">
        <f>UIUC!D33</f>
        <v>47427.7</v>
      </c>
      <c r="G1317" s="120">
        <f t="shared" si="788"/>
        <v>8.3700068091562552E-2</v>
      </c>
      <c r="H1317" s="118">
        <f t="shared" si="791"/>
        <v>52632</v>
      </c>
      <c r="I1317" s="119">
        <f t="shared" si="791"/>
        <v>54479.6</v>
      </c>
      <c r="J1317" s="120">
        <f t="shared" si="790"/>
        <v>3.5104119167046637E-2</v>
      </c>
    </row>
    <row r="1318" spans="1:10" ht="16" thickBot="1" x14ac:dyDescent="0.25">
      <c r="A1318" s="121" t="s">
        <v>28</v>
      </c>
      <c r="B1318" s="122">
        <v>607</v>
      </c>
      <c r="C1318" s="123">
        <f>UIUC!C34</f>
        <v>190.2</v>
      </c>
      <c r="D1318" s="124">
        <f t="shared" si="787"/>
        <v>-0.68665568369028007</v>
      </c>
      <c r="E1318" s="122">
        <v>1869.2</v>
      </c>
      <c r="F1318" s="123">
        <f>UIUC!D34</f>
        <v>2353</v>
      </c>
      <c r="G1318" s="124">
        <f t="shared" si="788"/>
        <v>0.25882730579927238</v>
      </c>
      <c r="H1318" s="122">
        <f t="shared" si="791"/>
        <v>2476.1999999999998</v>
      </c>
      <c r="I1318" s="123">
        <f t="shared" si="791"/>
        <v>2543.1999999999998</v>
      </c>
      <c r="J1318" s="124">
        <f t="shared" si="790"/>
        <v>2.7057588240045234E-2</v>
      </c>
    </row>
    <row r="1319" spans="1:10" s="129" customFormat="1" ht="16" thickTop="1" x14ac:dyDescent="0.2">
      <c r="A1319" s="125" t="s">
        <v>29</v>
      </c>
      <c r="B1319" s="126">
        <v>27058.6</v>
      </c>
      <c r="C1319" s="127">
        <f>SUM(C1313:C1318)</f>
        <v>24566.799999999999</v>
      </c>
      <c r="D1319" s="128">
        <f t="shared" si="787"/>
        <v>-9.208902160496106E-2</v>
      </c>
      <c r="E1319" s="126">
        <v>141204.00000000003</v>
      </c>
      <c r="F1319" s="127">
        <f>SUM(F1313:F1318)</f>
        <v>160623.09999999998</v>
      </c>
      <c r="G1319" s="128">
        <f t="shared" si="788"/>
        <v>0.13752514093085141</v>
      </c>
      <c r="H1319" s="126">
        <f t="shared" si="791"/>
        <v>168262.60000000003</v>
      </c>
      <c r="I1319" s="127">
        <f t="shared" si="791"/>
        <v>185189.89999999997</v>
      </c>
      <c r="J1319" s="128">
        <f t="shared" si="790"/>
        <v>0.1006004899484492</v>
      </c>
    </row>
    <row r="1320" spans="1:10" s="134" customFormat="1" ht="16" thickBot="1" x14ac:dyDescent="0.25">
      <c r="A1320" s="130" t="s">
        <v>17</v>
      </c>
      <c r="B1320" s="131">
        <v>2.5022790782924659E-2</v>
      </c>
      <c r="C1320" s="132">
        <f>C1319/C1375</f>
        <v>2.2044036387716896E-2</v>
      </c>
      <c r="D1320" s="133">
        <f t="shared" si="787"/>
        <v>-0.11904165370876374</v>
      </c>
      <c r="E1320" s="131">
        <v>0.11349951699767882</v>
      </c>
      <c r="F1320" s="132">
        <f>F1319/F1375</f>
        <v>0.12024478196976945</v>
      </c>
      <c r="G1320" s="133">
        <f t="shared" si="788"/>
        <v>5.9429900236743549E-2</v>
      </c>
      <c r="H1320" s="131">
        <f>H1319/H1375</f>
        <v>7.2356956386449872E-2</v>
      </c>
      <c r="I1320" s="132">
        <f>I1319/I1375</f>
        <v>7.5580217962055191E-2</v>
      </c>
      <c r="J1320" s="133">
        <f t="shared" si="790"/>
        <v>4.4546671620490266E-2</v>
      </c>
    </row>
    <row r="1321" spans="1:10" x14ac:dyDescent="0.2">
      <c r="A1321" s="135" t="s">
        <v>30</v>
      </c>
      <c r="B1321" s="118">
        <v>60993.7</v>
      </c>
      <c r="C1321" s="119">
        <f>UIUC!C36</f>
        <v>75129.399999999994</v>
      </c>
      <c r="D1321" s="120">
        <f t="shared" si="787"/>
        <v>0.2317567224155937</v>
      </c>
      <c r="E1321" s="118">
        <v>23410.9</v>
      </c>
      <c r="F1321" s="119">
        <f>UIUC!D36</f>
        <v>14774.8</v>
      </c>
      <c r="G1321" s="120">
        <f t="shared" si="788"/>
        <v>-0.36889226813151144</v>
      </c>
      <c r="H1321" s="118">
        <f t="shared" ref="H1321:I1326" si="792">B1321+E1321</f>
        <v>84404.6</v>
      </c>
      <c r="I1321" s="119">
        <f t="shared" si="792"/>
        <v>89904.2</v>
      </c>
      <c r="J1321" s="120">
        <f t="shared" si="790"/>
        <v>6.515758619790854E-2</v>
      </c>
    </row>
    <row r="1322" spans="1:10" x14ac:dyDescent="0.2">
      <c r="A1322" s="135" t="s">
        <v>31</v>
      </c>
      <c r="B1322" s="118">
        <v>42909.5</v>
      </c>
      <c r="C1322" s="119">
        <f>UIUC!C37</f>
        <v>42758.6</v>
      </c>
      <c r="D1322" s="120">
        <f t="shared" si="787"/>
        <v>-3.5167037602396077E-3</v>
      </c>
      <c r="E1322" s="118">
        <v>3476.1</v>
      </c>
      <c r="F1322" s="119">
        <f>UIUC!D37</f>
        <v>4337.8999999999996</v>
      </c>
      <c r="G1322" s="120">
        <f t="shared" si="788"/>
        <v>0.24792152124507344</v>
      </c>
      <c r="H1322" s="118">
        <f t="shared" si="792"/>
        <v>46385.599999999999</v>
      </c>
      <c r="I1322" s="119">
        <f t="shared" si="792"/>
        <v>47096.5</v>
      </c>
      <c r="J1322" s="120">
        <f t="shared" si="790"/>
        <v>1.5325876996309232E-2</v>
      </c>
    </row>
    <row r="1323" spans="1:10" x14ac:dyDescent="0.2">
      <c r="A1323" s="135" t="s">
        <v>32</v>
      </c>
      <c r="B1323" s="118">
        <v>2305.8000000000002</v>
      </c>
      <c r="C1323" s="119">
        <f>UIUC!C39</f>
        <v>2293.1999999999998</v>
      </c>
      <c r="D1323" s="120">
        <f t="shared" si="787"/>
        <v>-5.4644808743170969E-3</v>
      </c>
      <c r="E1323" s="118">
        <v>533.6</v>
      </c>
      <c r="F1323" s="119">
        <f>UIUC!D39</f>
        <v>755.7</v>
      </c>
      <c r="G1323" s="120">
        <f t="shared" si="788"/>
        <v>0.41622938530734638</v>
      </c>
      <c r="H1323" s="118">
        <f t="shared" si="792"/>
        <v>2839.4</v>
      </c>
      <c r="I1323" s="119">
        <f t="shared" si="792"/>
        <v>3048.8999999999996</v>
      </c>
      <c r="J1323" s="120">
        <f t="shared" si="790"/>
        <v>7.3783193632457403E-2</v>
      </c>
    </row>
    <row r="1324" spans="1:10" x14ac:dyDescent="0.2">
      <c r="A1324" s="135" t="s">
        <v>33</v>
      </c>
      <c r="B1324" s="118">
        <v>7059.4</v>
      </c>
      <c r="C1324" s="119">
        <f>UIUC!C40</f>
        <v>6456.9</v>
      </c>
      <c r="D1324" s="120">
        <f t="shared" si="787"/>
        <v>-8.5347196645607276E-2</v>
      </c>
      <c r="E1324" s="118">
        <v>21696.3</v>
      </c>
      <c r="F1324" s="119">
        <f>UIUC!D40</f>
        <v>23500.400000000001</v>
      </c>
      <c r="G1324" s="120">
        <f t="shared" si="788"/>
        <v>8.315242691150114E-2</v>
      </c>
      <c r="H1324" s="118">
        <f t="shared" si="792"/>
        <v>28755.699999999997</v>
      </c>
      <c r="I1324" s="119">
        <f t="shared" si="792"/>
        <v>29957.300000000003</v>
      </c>
      <c r="J1324" s="120">
        <f t="shared" si="790"/>
        <v>4.1786497981270009E-2</v>
      </c>
    </row>
    <row r="1325" spans="1:10" ht="16" thickBot="1" x14ac:dyDescent="0.25">
      <c r="A1325" s="121" t="s">
        <v>34</v>
      </c>
      <c r="B1325" s="122">
        <v>10652.2</v>
      </c>
      <c r="C1325" s="123">
        <f>UIUC!C41</f>
        <v>14916.7</v>
      </c>
      <c r="D1325" s="124">
        <f t="shared" si="787"/>
        <v>0.40033983590244265</v>
      </c>
      <c r="E1325" s="122">
        <v>61041.9</v>
      </c>
      <c r="F1325" s="123">
        <f>UIUC!D41</f>
        <v>20354</v>
      </c>
      <c r="G1325" s="124">
        <f t="shared" si="788"/>
        <v>-0.66655690599407946</v>
      </c>
      <c r="H1325" s="122">
        <f t="shared" si="792"/>
        <v>71694.100000000006</v>
      </c>
      <c r="I1325" s="123">
        <f t="shared" si="792"/>
        <v>35270.699999999997</v>
      </c>
      <c r="J1325" s="124">
        <f t="shared" si="790"/>
        <v>-0.50803901576280341</v>
      </c>
    </row>
    <row r="1326" spans="1:10" s="129" customFormat="1" ht="16" thickTop="1" x14ac:dyDescent="0.2">
      <c r="A1326" s="125" t="s">
        <v>35</v>
      </c>
      <c r="B1326" s="126">
        <v>123920.59999999999</v>
      </c>
      <c r="C1326" s="127">
        <f>SUM(C1321:C1325)</f>
        <v>141554.79999999999</v>
      </c>
      <c r="D1326" s="128">
        <f t="shared" si="787"/>
        <v>0.14230240976883585</v>
      </c>
      <c r="E1326" s="126">
        <v>110158.79999999999</v>
      </c>
      <c r="F1326" s="127">
        <f>SUM(F1321:F1325)</f>
        <v>63722.8</v>
      </c>
      <c r="G1326" s="128">
        <f t="shared" si="788"/>
        <v>-0.42153690853567749</v>
      </c>
      <c r="H1326" s="126">
        <f t="shared" si="792"/>
        <v>234079.39999999997</v>
      </c>
      <c r="I1326" s="127">
        <f t="shared" si="792"/>
        <v>205277.59999999998</v>
      </c>
      <c r="J1326" s="128">
        <f t="shared" si="790"/>
        <v>-0.1230428649424084</v>
      </c>
    </row>
    <row r="1327" spans="1:10" s="134" customFormat="1" ht="16" thickBot="1" x14ac:dyDescent="0.25">
      <c r="A1327" s="130" t="s">
        <v>17</v>
      </c>
      <c r="B1327" s="131">
        <v>0.11459717973193341</v>
      </c>
      <c r="C1327" s="132">
        <f>C1326/C1375</f>
        <v>0.12701854380936825</v>
      </c>
      <c r="D1327" s="133">
        <f t="shared" si="787"/>
        <v>0.10839153377501078</v>
      </c>
      <c r="E1327" s="131">
        <v>8.8545442006203068E-2</v>
      </c>
      <c r="F1327" s="132">
        <f>F1326/F1375</f>
        <v>4.7703812169627074E-2</v>
      </c>
      <c r="G1327" s="133">
        <f t="shared" si="788"/>
        <v>-0.46125050495218967</v>
      </c>
      <c r="H1327" s="131">
        <f>H1326/H1375</f>
        <v>0.10065976002252638</v>
      </c>
      <c r="I1327" s="132">
        <f>I1326/I1375</f>
        <v>8.3778466054183209E-2</v>
      </c>
      <c r="J1327" s="133">
        <f t="shared" si="790"/>
        <v>-0.16770647937731378</v>
      </c>
    </row>
    <row r="1328" spans="1:10" x14ac:dyDescent="0.2">
      <c r="A1328" s="135" t="s">
        <v>36</v>
      </c>
      <c r="B1328" s="118">
        <v>3857.8</v>
      </c>
      <c r="C1328" s="119">
        <f>UIUC!C43</f>
        <v>3664.3</v>
      </c>
      <c r="D1328" s="120">
        <f t="shared" si="787"/>
        <v>-5.0158121208979209E-2</v>
      </c>
      <c r="E1328" s="118">
        <v>12943.3</v>
      </c>
      <c r="F1328" s="119">
        <f>UIUC!D43</f>
        <v>17515.400000000001</v>
      </c>
      <c r="G1328" s="120">
        <f t="shared" si="788"/>
        <v>0.35324067278051213</v>
      </c>
      <c r="H1328" s="118">
        <f t="shared" ref="H1328:I1335" si="793">B1328+E1328</f>
        <v>16801.099999999999</v>
      </c>
      <c r="I1328" s="119">
        <f t="shared" si="793"/>
        <v>21179.7</v>
      </c>
      <c r="J1328" s="120">
        <f t="shared" si="790"/>
        <v>0.26061388837635646</v>
      </c>
    </row>
    <row r="1329" spans="1:10" x14ac:dyDescent="0.2">
      <c r="A1329" s="135" t="s">
        <v>37</v>
      </c>
      <c r="B1329" s="118">
        <v>2680.5</v>
      </c>
      <c r="C1329" s="119">
        <f>UIUC!C44</f>
        <v>202.7</v>
      </c>
      <c r="D1329" s="120">
        <f t="shared" si="787"/>
        <v>-0.9243797798918113</v>
      </c>
      <c r="E1329" s="118">
        <v>18173.400000000001</v>
      </c>
      <c r="F1329" s="119">
        <f>UIUC!D44</f>
        <v>23252.400000000001</v>
      </c>
      <c r="G1329" s="120">
        <f t="shared" si="788"/>
        <v>0.27947439664564694</v>
      </c>
      <c r="H1329" s="118">
        <f t="shared" si="793"/>
        <v>20853.900000000001</v>
      </c>
      <c r="I1329" s="119">
        <f t="shared" si="793"/>
        <v>23455.100000000002</v>
      </c>
      <c r="J1329" s="120">
        <f t="shared" si="790"/>
        <v>0.12473446213897643</v>
      </c>
    </row>
    <row r="1330" spans="1:10" x14ac:dyDescent="0.2">
      <c r="A1330" s="135" t="s">
        <v>38</v>
      </c>
      <c r="B1330" s="118">
        <v>3854.8</v>
      </c>
      <c r="C1330" s="119">
        <f>UIUC!C45</f>
        <v>4173.3</v>
      </c>
      <c r="D1330" s="120">
        <f t="shared" si="787"/>
        <v>8.2624260662031754E-2</v>
      </c>
      <c r="E1330" s="118">
        <v>5682.8</v>
      </c>
      <c r="F1330" s="119">
        <f>UIUC!D45</f>
        <v>5969.1</v>
      </c>
      <c r="G1330" s="120">
        <f t="shared" si="788"/>
        <v>5.0380094319701585E-2</v>
      </c>
      <c r="H1330" s="118">
        <f t="shared" si="793"/>
        <v>9537.6</v>
      </c>
      <c r="I1330" s="119">
        <f t="shared" si="793"/>
        <v>10142.400000000001</v>
      </c>
      <c r="J1330" s="120">
        <f t="shared" si="790"/>
        <v>6.3412179164569815E-2</v>
      </c>
    </row>
    <row r="1331" spans="1:10" x14ac:dyDescent="0.2">
      <c r="A1331" s="135" t="s">
        <v>39</v>
      </c>
      <c r="B1331" s="118">
        <v>2095.1999999999998</v>
      </c>
      <c r="C1331" s="119">
        <f>UIUC!C46</f>
        <v>2011.7</v>
      </c>
      <c r="D1331" s="120">
        <f t="shared" si="787"/>
        <v>-3.9852997327224027E-2</v>
      </c>
      <c r="E1331" s="118">
        <v>123.9</v>
      </c>
      <c r="F1331" s="119">
        <f>UIUC!D46</f>
        <v>61.1</v>
      </c>
      <c r="G1331" s="120">
        <f t="shared" si="788"/>
        <v>-0.50686037126715089</v>
      </c>
      <c r="H1331" s="118">
        <f t="shared" si="793"/>
        <v>2219.1</v>
      </c>
      <c r="I1331" s="119">
        <f t="shared" si="793"/>
        <v>2072.8000000000002</v>
      </c>
      <c r="J1331" s="120">
        <f t="shared" si="790"/>
        <v>-6.5927628317786369E-2</v>
      </c>
    </row>
    <row r="1332" spans="1:10" x14ac:dyDescent="0.2">
      <c r="A1332" s="135" t="s">
        <v>40</v>
      </c>
      <c r="B1332" s="118">
        <v>132556.20000000001</v>
      </c>
      <c r="C1332" s="119">
        <f>UIUC!C47</f>
        <v>149103.5</v>
      </c>
      <c r="D1332" s="120">
        <f t="shared" si="787"/>
        <v>0.12483233526609835</v>
      </c>
      <c r="E1332" s="118">
        <v>119248.7</v>
      </c>
      <c r="F1332" s="119">
        <f>UIUC!D47</f>
        <v>141594.70000000001</v>
      </c>
      <c r="G1332" s="120">
        <f t="shared" si="788"/>
        <v>0.18738988349558541</v>
      </c>
      <c r="H1332" s="118">
        <f t="shared" si="793"/>
        <v>251804.90000000002</v>
      </c>
      <c r="I1332" s="119">
        <f t="shared" si="793"/>
        <v>290698.2</v>
      </c>
      <c r="J1332" s="120">
        <f t="shared" si="790"/>
        <v>0.15445807448544482</v>
      </c>
    </row>
    <row r="1333" spans="1:10" x14ac:dyDescent="0.2">
      <c r="A1333" s="135" t="s">
        <v>41</v>
      </c>
      <c r="B1333" s="118">
        <v>0</v>
      </c>
      <c r="C1333" s="119">
        <f>UIUC!C48</f>
        <v>0</v>
      </c>
      <c r="D1333" s="120">
        <f t="shared" si="787"/>
        <v>0</v>
      </c>
      <c r="E1333" s="118">
        <v>90798.9</v>
      </c>
      <c r="F1333" s="119">
        <f>UIUC!D48</f>
        <v>112108.8</v>
      </c>
      <c r="G1333" s="120">
        <f t="shared" si="788"/>
        <v>0.23469337183600253</v>
      </c>
      <c r="H1333" s="118">
        <f t="shared" si="793"/>
        <v>90798.9</v>
      </c>
      <c r="I1333" s="119">
        <f t="shared" si="793"/>
        <v>112108.8</v>
      </c>
      <c r="J1333" s="120">
        <f t="shared" si="790"/>
        <v>0.23469337183600253</v>
      </c>
    </row>
    <row r="1334" spans="1:10" ht="16" thickBot="1" x14ac:dyDescent="0.25">
      <c r="A1334" s="121" t="s">
        <v>42</v>
      </c>
      <c r="B1334" s="122">
        <v>7975</v>
      </c>
      <c r="C1334" s="123">
        <f>UIUC!C49</f>
        <v>8552</v>
      </c>
      <c r="D1334" s="124">
        <f t="shared" si="787"/>
        <v>7.2351097178683391E-2</v>
      </c>
      <c r="E1334" s="122">
        <v>1335.9</v>
      </c>
      <c r="F1334" s="123">
        <f>UIUC!D49</f>
        <v>819</v>
      </c>
      <c r="G1334" s="124">
        <f t="shared" si="788"/>
        <v>-0.38693015944307213</v>
      </c>
      <c r="H1334" s="122">
        <f t="shared" si="793"/>
        <v>9310.9</v>
      </c>
      <c r="I1334" s="123">
        <f t="shared" si="793"/>
        <v>9371</v>
      </c>
      <c r="J1334" s="124">
        <f t="shared" si="790"/>
        <v>6.4548002878347275E-3</v>
      </c>
    </row>
    <row r="1335" spans="1:10" s="129" customFormat="1" ht="16" thickTop="1" x14ac:dyDescent="0.2">
      <c r="A1335" s="125" t="s">
        <v>43</v>
      </c>
      <c r="B1335" s="126">
        <v>153019.5</v>
      </c>
      <c r="C1335" s="127">
        <f>SUM(C1328:C1334)</f>
        <v>167707.5</v>
      </c>
      <c r="D1335" s="128">
        <f t="shared" si="787"/>
        <v>9.598776626508386E-2</v>
      </c>
      <c r="E1335" s="126">
        <v>248306.9</v>
      </c>
      <c r="F1335" s="127">
        <f>SUM(F1328:F1334)</f>
        <v>301320.5</v>
      </c>
      <c r="G1335" s="128">
        <f t="shared" si="788"/>
        <v>0.21350030949603094</v>
      </c>
      <c r="H1335" s="126">
        <f t="shared" si="793"/>
        <v>401326.4</v>
      </c>
      <c r="I1335" s="127">
        <f t="shared" si="793"/>
        <v>469028</v>
      </c>
      <c r="J1335" s="128">
        <f t="shared" si="790"/>
        <v>0.16869460867762492</v>
      </c>
    </row>
    <row r="1336" spans="1:10" s="134" customFormat="1" ht="16" thickBot="1" x14ac:dyDescent="0.25">
      <c r="A1336" s="130" t="s">
        <v>17</v>
      </c>
      <c r="B1336" s="131">
        <v>0.14150676436355689</v>
      </c>
      <c r="C1336" s="132">
        <f>C1335/C1375</f>
        <v>0.15048562419578584</v>
      </c>
      <c r="D1336" s="133">
        <f t="shared" si="787"/>
        <v>6.3451806509833106E-2</v>
      </c>
      <c r="E1336" s="131">
        <v>0.1995886321718289</v>
      </c>
      <c r="F1336" s="132">
        <f>F1335/F1375</f>
        <v>0.22557289596279689</v>
      </c>
      <c r="G1336" s="133">
        <f t="shared" si="788"/>
        <v>0.13018909698523182</v>
      </c>
      <c r="H1336" s="131">
        <f>H1335/H1375</f>
        <v>0.17257998403406893</v>
      </c>
      <c r="I1336" s="132">
        <f>I1335/I1375</f>
        <v>0.19142101416063634</v>
      </c>
      <c r="J1336" s="133">
        <f t="shared" si="790"/>
        <v>0.1091727423201523</v>
      </c>
    </row>
    <row r="1337" spans="1:10" x14ac:dyDescent="0.2">
      <c r="A1337" s="135" t="s">
        <v>44</v>
      </c>
      <c r="B1337" s="118">
        <v>7352.7</v>
      </c>
      <c r="C1337" s="119">
        <f>UIUC!C51</f>
        <v>6142.3</v>
      </c>
      <c r="D1337" s="120">
        <f t="shared" si="787"/>
        <v>-0.16461979952942452</v>
      </c>
      <c r="E1337" s="118">
        <v>386.7</v>
      </c>
      <c r="F1337" s="119">
        <f>UIUC!D51</f>
        <v>509.1</v>
      </c>
      <c r="G1337" s="120">
        <f t="shared" si="788"/>
        <v>0.3165244375484873</v>
      </c>
      <c r="H1337" s="118">
        <f t="shared" ref="H1337:I1342" si="794">B1337+E1337</f>
        <v>7739.4</v>
      </c>
      <c r="I1337" s="119">
        <f t="shared" si="794"/>
        <v>6651.4000000000005</v>
      </c>
      <c r="J1337" s="120">
        <f t="shared" si="790"/>
        <v>-0.14057937307801627</v>
      </c>
    </row>
    <row r="1338" spans="1:10" x14ac:dyDescent="0.2">
      <c r="A1338" s="135" t="s">
        <v>45</v>
      </c>
      <c r="B1338" s="118">
        <v>0</v>
      </c>
      <c r="C1338" s="119">
        <f>UIUC!C52</f>
        <v>0</v>
      </c>
      <c r="D1338" s="120">
        <f t="shared" si="787"/>
        <v>0</v>
      </c>
      <c r="E1338" s="118">
        <v>0</v>
      </c>
      <c r="F1338" s="119">
        <f>UIUC!D52</f>
        <v>0</v>
      </c>
      <c r="G1338" s="120">
        <f t="shared" si="788"/>
        <v>0</v>
      </c>
      <c r="H1338" s="118">
        <f t="shared" si="794"/>
        <v>0</v>
      </c>
      <c r="I1338" s="119">
        <f t="shared" si="794"/>
        <v>0</v>
      </c>
      <c r="J1338" s="120">
        <f t="shared" si="790"/>
        <v>0</v>
      </c>
    </row>
    <row r="1339" spans="1:10" x14ac:dyDescent="0.2">
      <c r="A1339" s="135" t="s">
        <v>46</v>
      </c>
      <c r="B1339" s="118">
        <v>21706.9</v>
      </c>
      <c r="C1339" s="119">
        <f>UIUC!C53</f>
        <v>22122.799999999999</v>
      </c>
      <c r="D1339" s="120">
        <f t="shared" ref="D1339:D1370" si="795">IFERROR((C1339-B1339)/B1339,0)</f>
        <v>1.915980632886307E-2</v>
      </c>
      <c r="E1339" s="118">
        <v>876.2</v>
      </c>
      <c r="F1339" s="119">
        <f>UIUC!D53</f>
        <v>1487.9</v>
      </c>
      <c r="G1339" s="120">
        <f t="shared" ref="G1339:G1370" si="796">IFERROR((F1339-E1339)/E1339,0)</f>
        <v>0.69812828121433468</v>
      </c>
      <c r="H1339" s="118">
        <f t="shared" si="794"/>
        <v>22583.100000000002</v>
      </c>
      <c r="I1339" s="119">
        <f t="shared" si="794"/>
        <v>23610.7</v>
      </c>
      <c r="J1339" s="120">
        <f t="shared" si="790"/>
        <v>4.5503053168076943E-2</v>
      </c>
    </row>
    <row r="1340" spans="1:10" x14ac:dyDescent="0.2">
      <c r="A1340" s="135" t="s">
        <v>47</v>
      </c>
      <c r="B1340" s="118">
        <v>670.4</v>
      </c>
      <c r="C1340" s="119">
        <f>UIUC!C54</f>
        <v>360.8</v>
      </c>
      <c r="D1340" s="120">
        <f t="shared" si="795"/>
        <v>-0.46181384248210022</v>
      </c>
      <c r="E1340" s="118">
        <v>218.9</v>
      </c>
      <c r="F1340" s="119">
        <f>UIUC!D54</f>
        <v>289.60000000000002</v>
      </c>
      <c r="G1340" s="120">
        <f t="shared" si="796"/>
        <v>0.32297852900867985</v>
      </c>
      <c r="H1340" s="118">
        <f t="shared" si="794"/>
        <v>889.3</v>
      </c>
      <c r="I1340" s="119">
        <f t="shared" si="794"/>
        <v>650.40000000000009</v>
      </c>
      <c r="J1340" s="120">
        <f t="shared" si="790"/>
        <v>-0.26863825480715153</v>
      </c>
    </row>
    <row r="1341" spans="1:10" ht="16" thickBot="1" x14ac:dyDescent="0.25">
      <c r="A1341" s="121" t="s">
        <v>48</v>
      </c>
      <c r="B1341" s="122">
        <v>16485.3</v>
      </c>
      <c r="C1341" s="123">
        <f>UIUC!C55</f>
        <v>15407.4</v>
      </c>
      <c r="D1341" s="124">
        <f t="shared" si="795"/>
        <v>-6.5385525286164023E-2</v>
      </c>
      <c r="E1341" s="122">
        <v>1579.8</v>
      </c>
      <c r="F1341" s="123">
        <f>UIUC!D55</f>
        <v>1159</v>
      </c>
      <c r="G1341" s="124">
        <f t="shared" si="796"/>
        <v>-0.2663628307380681</v>
      </c>
      <c r="H1341" s="122">
        <f t="shared" si="794"/>
        <v>18065.099999999999</v>
      </c>
      <c r="I1341" s="123">
        <f t="shared" si="794"/>
        <v>16566.400000000001</v>
      </c>
      <c r="J1341" s="124">
        <f t="shared" si="790"/>
        <v>-8.2961068579747541E-2</v>
      </c>
    </row>
    <row r="1342" spans="1:10" s="129" customFormat="1" ht="16" thickTop="1" x14ac:dyDescent="0.2">
      <c r="A1342" s="125" t="s">
        <v>49</v>
      </c>
      <c r="B1342" s="126">
        <v>46215.3</v>
      </c>
      <c r="C1342" s="127">
        <f>SUM(C1337:C1341)</f>
        <v>44033.299999999996</v>
      </c>
      <c r="D1342" s="128">
        <f t="shared" si="795"/>
        <v>-4.7213801489982908E-2</v>
      </c>
      <c r="E1342" s="126">
        <v>3061.6000000000004</v>
      </c>
      <c r="F1342" s="127">
        <f>SUM(F1337:F1341)</f>
        <v>3445.6</v>
      </c>
      <c r="G1342" s="128">
        <f t="shared" si="796"/>
        <v>0.12542461458061127</v>
      </c>
      <c r="H1342" s="126">
        <f t="shared" si="794"/>
        <v>49276.9</v>
      </c>
      <c r="I1342" s="127">
        <f t="shared" si="794"/>
        <v>47478.899999999994</v>
      </c>
      <c r="J1342" s="128">
        <f t="shared" si="790"/>
        <v>-3.6487684899009623E-2</v>
      </c>
    </row>
    <row r="1343" spans="1:10" s="134" customFormat="1" ht="16" thickBot="1" x14ac:dyDescent="0.25">
      <c r="A1343" s="130" t="s">
        <v>17</v>
      </c>
      <c r="B1343" s="131">
        <v>4.2738197204219661E-2</v>
      </c>
      <c r="C1343" s="132">
        <f>C1342/C1375</f>
        <v>3.9511522358274355E-2</v>
      </c>
      <c r="D1343" s="133">
        <f t="shared" si="795"/>
        <v>-7.5498618496400383E-2</v>
      </c>
      <c r="E1343" s="131">
        <v>2.4609084816300773E-3</v>
      </c>
      <c r="F1343" s="132">
        <f>F1342/F1375</f>
        <v>2.5794261270952789E-3</v>
      </c>
      <c r="G1343" s="133">
        <f t="shared" si="796"/>
        <v>4.8160119057615997E-2</v>
      </c>
      <c r="H1343" s="131">
        <f>H1342/H1375</f>
        <v>2.1190249670214597E-2</v>
      </c>
      <c r="I1343" s="132">
        <f>I1342/I1375</f>
        <v>1.9377220953187092E-2</v>
      </c>
      <c r="J1343" s="133">
        <f t="shared" si="790"/>
        <v>-8.555957316425257E-2</v>
      </c>
    </row>
    <row r="1344" spans="1:10" x14ac:dyDescent="0.2">
      <c r="A1344" s="135" t="s">
        <v>50</v>
      </c>
      <c r="B1344" s="118">
        <v>4680.6000000000004</v>
      </c>
      <c r="C1344" s="119">
        <f>UIUC!C57</f>
        <v>2577.6999999999998</v>
      </c>
      <c r="D1344" s="120">
        <f t="shared" si="795"/>
        <v>-0.44928000683673042</v>
      </c>
      <c r="E1344" s="118">
        <v>3177</v>
      </c>
      <c r="F1344" s="119">
        <f>UIUC!D57</f>
        <v>2947.3</v>
      </c>
      <c r="G1344" s="120">
        <f t="shared" si="796"/>
        <v>-7.2300912810827761E-2</v>
      </c>
      <c r="H1344" s="118">
        <f t="shared" ref="H1344:H1357" si="797">B1344+E1344</f>
        <v>7857.6</v>
      </c>
      <c r="I1344" s="119">
        <f t="shared" ref="I1344:I1357" si="798">C1344+F1344</f>
        <v>5525</v>
      </c>
      <c r="J1344" s="120">
        <f t="shared" si="790"/>
        <v>-0.29685909183465692</v>
      </c>
    </row>
    <row r="1345" spans="1:10" x14ac:dyDescent="0.2">
      <c r="A1345" s="135" t="s">
        <v>51</v>
      </c>
      <c r="B1345" s="118">
        <v>10827.6</v>
      </c>
      <c r="C1345" s="119">
        <f>UIUC!C58</f>
        <v>11540</v>
      </c>
      <c r="D1345" s="120">
        <f t="shared" si="795"/>
        <v>6.5794820643540544E-2</v>
      </c>
      <c r="E1345" s="118">
        <v>15200.5</v>
      </c>
      <c r="F1345" s="119">
        <f>UIUC!D58</f>
        <v>16390.8</v>
      </c>
      <c r="G1345" s="120">
        <f t="shared" si="796"/>
        <v>7.8306634650175927E-2</v>
      </c>
      <c r="H1345" s="118">
        <f t="shared" si="797"/>
        <v>26028.1</v>
      </c>
      <c r="I1345" s="119">
        <f t="shared" si="798"/>
        <v>27930.799999999999</v>
      </c>
      <c r="J1345" s="120">
        <f t="shared" si="790"/>
        <v>7.310176309450174E-2</v>
      </c>
    </row>
    <row r="1346" spans="1:10" x14ac:dyDescent="0.2">
      <c r="A1346" s="135" t="s">
        <v>52</v>
      </c>
      <c r="B1346" s="118">
        <v>41098.699999999997</v>
      </c>
      <c r="C1346" s="119">
        <f>UIUC!C59</f>
        <v>35571.599999999999</v>
      </c>
      <c r="D1346" s="120">
        <f t="shared" si="795"/>
        <v>-0.13448357247309523</v>
      </c>
      <c r="E1346" s="118">
        <v>23913.7</v>
      </c>
      <c r="F1346" s="119">
        <f>UIUC!D59</f>
        <v>25630.3</v>
      </c>
      <c r="G1346" s="120">
        <f t="shared" si="796"/>
        <v>7.1783120136156203E-2</v>
      </c>
      <c r="H1346" s="118">
        <f t="shared" si="797"/>
        <v>65012.399999999994</v>
      </c>
      <c r="I1346" s="119">
        <f t="shared" si="798"/>
        <v>61201.899999999994</v>
      </c>
      <c r="J1346" s="120">
        <f t="shared" si="790"/>
        <v>-5.8611895576843806E-2</v>
      </c>
    </row>
    <row r="1347" spans="1:10" x14ac:dyDescent="0.2">
      <c r="A1347" s="135" t="s">
        <v>53</v>
      </c>
      <c r="B1347" s="118">
        <v>2290.4</v>
      </c>
      <c r="C1347" s="119">
        <f>UIUC!C60</f>
        <v>2311.3000000000002</v>
      </c>
      <c r="D1347" s="120">
        <f t="shared" si="795"/>
        <v>9.1250436604960218E-3</v>
      </c>
      <c r="E1347" s="118">
        <v>1322.4</v>
      </c>
      <c r="F1347" s="119">
        <f>UIUC!D60</f>
        <v>1046.4000000000001</v>
      </c>
      <c r="G1347" s="120">
        <f t="shared" si="796"/>
        <v>-0.20871143375680579</v>
      </c>
      <c r="H1347" s="118">
        <f t="shared" si="797"/>
        <v>3612.8</v>
      </c>
      <c r="I1347" s="119">
        <f t="shared" si="798"/>
        <v>3357.7000000000003</v>
      </c>
      <c r="J1347" s="120">
        <f t="shared" si="790"/>
        <v>-7.0610053144375531E-2</v>
      </c>
    </row>
    <row r="1348" spans="1:10" x14ac:dyDescent="0.2">
      <c r="A1348" s="135" t="s">
        <v>54</v>
      </c>
      <c r="B1348" s="118">
        <v>23474</v>
      </c>
      <c r="C1348" s="119">
        <f>UIUC!C62</f>
        <v>27563.3</v>
      </c>
      <c r="D1348" s="120">
        <f t="shared" si="795"/>
        <v>0.17420550396183007</v>
      </c>
      <c r="E1348" s="118">
        <v>6949.5</v>
      </c>
      <c r="F1348" s="119">
        <f>UIUC!D62</f>
        <v>9853.1</v>
      </c>
      <c r="G1348" s="120">
        <f t="shared" si="796"/>
        <v>0.41781423123965761</v>
      </c>
      <c r="H1348" s="118">
        <f t="shared" si="797"/>
        <v>30423.5</v>
      </c>
      <c r="I1348" s="119">
        <f t="shared" si="798"/>
        <v>37416.400000000001</v>
      </c>
      <c r="J1348" s="120">
        <f t="shared" si="790"/>
        <v>0.22985192367742047</v>
      </c>
    </row>
    <row r="1349" spans="1:10" x14ac:dyDescent="0.2">
      <c r="A1349" s="135" t="s">
        <v>55</v>
      </c>
      <c r="B1349" s="118">
        <v>0</v>
      </c>
      <c r="C1349" s="119">
        <f>UIUC!C63</f>
        <v>0</v>
      </c>
      <c r="D1349" s="120">
        <f t="shared" si="795"/>
        <v>0</v>
      </c>
      <c r="E1349" s="118">
        <v>0</v>
      </c>
      <c r="F1349" s="119">
        <f>UIUC!D63</f>
        <v>0</v>
      </c>
      <c r="G1349" s="120">
        <f t="shared" si="796"/>
        <v>0</v>
      </c>
      <c r="H1349" s="118">
        <f t="shared" si="797"/>
        <v>0</v>
      </c>
      <c r="I1349" s="119">
        <f t="shared" si="798"/>
        <v>0</v>
      </c>
      <c r="J1349" s="120">
        <f t="shared" si="790"/>
        <v>0</v>
      </c>
    </row>
    <row r="1350" spans="1:10" x14ac:dyDescent="0.2">
      <c r="A1350" s="135" t="s">
        <v>56</v>
      </c>
      <c r="B1350" s="118">
        <v>26940.400000000001</v>
      </c>
      <c r="C1350" s="119">
        <f>UIUC!C64</f>
        <v>17567.099999999999</v>
      </c>
      <c r="D1350" s="120">
        <f t="shared" si="795"/>
        <v>-0.34792727650665922</v>
      </c>
      <c r="E1350" s="118">
        <v>1463.6</v>
      </c>
      <c r="F1350" s="119">
        <f>UIUC!D64</f>
        <v>7482.3</v>
      </c>
      <c r="G1350" s="120">
        <f t="shared" si="796"/>
        <v>4.1122574473899984</v>
      </c>
      <c r="H1350" s="118">
        <f t="shared" si="797"/>
        <v>28404</v>
      </c>
      <c r="I1350" s="119">
        <f t="shared" si="798"/>
        <v>25049.399999999998</v>
      </c>
      <c r="J1350" s="120">
        <f t="shared" si="790"/>
        <v>-0.1181030840726659</v>
      </c>
    </row>
    <row r="1351" spans="1:10" x14ac:dyDescent="0.2">
      <c r="A1351" s="135" t="s">
        <v>57</v>
      </c>
      <c r="B1351" s="118">
        <v>24480.6</v>
      </c>
      <c r="C1351" s="119">
        <f>UIUC!C65</f>
        <v>17626.400000000001</v>
      </c>
      <c r="D1351" s="120">
        <f t="shared" si="795"/>
        <v>-0.27998496768870035</v>
      </c>
      <c r="E1351" s="118">
        <v>66814.2</v>
      </c>
      <c r="F1351" s="119">
        <f>UIUC!D65</f>
        <v>78896.3</v>
      </c>
      <c r="G1351" s="120">
        <f t="shared" si="796"/>
        <v>0.18083132028820231</v>
      </c>
      <c r="H1351" s="118">
        <f t="shared" si="797"/>
        <v>91294.799999999988</v>
      </c>
      <c r="I1351" s="119">
        <f t="shared" si="798"/>
        <v>96522.700000000012</v>
      </c>
      <c r="J1351" s="120">
        <f t="shared" si="790"/>
        <v>5.7263940553021905E-2</v>
      </c>
    </row>
    <row r="1352" spans="1:10" x14ac:dyDescent="0.2">
      <c r="A1352" s="135" t="s">
        <v>58</v>
      </c>
      <c r="B1352" s="118">
        <v>8127.3</v>
      </c>
      <c r="C1352" s="119">
        <f>UIUC!C66</f>
        <v>9124.1</v>
      </c>
      <c r="D1352" s="120">
        <f t="shared" si="795"/>
        <v>0.12264835800327294</v>
      </c>
      <c r="E1352" s="118">
        <v>1535</v>
      </c>
      <c r="F1352" s="119">
        <f>UIUC!D66</f>
        <v>1416.5</v>
      </c>
      <c r="G1352" s="120">
        <f t="shared" si="796"/>
        <v>-7.7198697068403904E-2</v>
      </c>
      <c r="H1352" s="118">
        <f t="shared" si="797"/>
        <v>9662.2999999999993</v>
      </c>
      <c r="I1352" s="119">
        <f t="shared" si="798"/>
        <v>10540.6</v>
      </c>
      <c r="J1352" s="120">
        <f t="shared" si="790"/>
        <v>9.089968227026704E-2</v>
      </c>
    </row>
    <row r="1353" spans="1:10" x14ac:dyDescent="0.2">
      <c r="A1353" s="135" t="s">
        <v>59</v>
      </c>
      <c r="B1353" s="118">
        <v>3154.6</v>
      </c>
      <c r="C1353" s="119">
        <f>UIUC!C67</f>
        <v>3274.7</v>
      </c>
      <c r="D1353" s="120">
        <f t="shared" si="795"/>
        <v>3.8071387814619891E-2</v>
      </c>
      <c r="E1353" s="118">
        <v>172.5</v>
      </c>
      <c r="F1353" s="119">
        <f>UIUC!D67</f>
        <v>69.8</v>
      </c>
      <c r="G1353" s="120">
        <f t="shared" si="796"/>
        <v>-0.59536231884057977</v>
      </c>
      <c r="H1353" s="118">
        <f t="shared" si="797"/>
        <v>3327.1</v>
      </c>
      <c r="I1353" s="119">
        <f t="shared" si="798"/>
        <v>3344.5</v>
      </c>
      <c r="J1353" s="120">
        <f t="shared" si="790"/>
        <v>5.2297796880166189E-3</v>
      </c>
    </row>
    <row r="1354" spans="1:10" x14ac:dyDescent="0.2">
      <c r="A1354" s="135" t="s">
        <v>60</v>
      </c>
      <c r="B1354" s="118">
        <v>2215.3000000000002</v>
      </c>
      <c r="C1354" s="119">
        <f>UIUC!C68</f>
        <v>2067.6999999999998</v>
      </c>
      <c r="D1354" s="120">
        <f t="shared" si="795"/>
        <v>-6.6627544802058569E-2</v>
      </c>
      <c r="E1354" s="118">
        <v>813</v>
      </c>
      <c r="F1354" s="119">
        <f>UIUC!D68</f>
        <v>871.8</v>
      </c>
      <c r="G1354" s="120">
        <f t="shared" si="796"/>
        <v>7.2324723247232423E-2</v>
      </c>
      <c r="H1354" s="118">
        <f t="shared" si="797"/>
        <v>3028.3</v>
      </c>
      <c r="I1354" s="119">
        <f t="shared" si="798"/>
        <v>2939.5</v>
      </c>
      <c r="J1354" s="120">
        <f t="shared" si="790"/>
        <v>-2.9323382756001777E-2</v>
      </c>
    </row>
    <row r="1355" spans="1:10" x14ac:dyDescent="0.2">
      <c r="A1355" s="135" t="s">
        <v>61</v>
      </c>
      <c r="B1355" s="118">
        <v>5224.3</v>
      </c>
      <c r="C1355" s="119">
        <f>UIUC!C69</f>
        <v>7475.9</v>
      </c>
      <c r="D1355" s="120">
        <f t="shared" si="795"/>
        <v>0.43098596941216993</v>
      </c>
      <c r="E1355" s="118">
        <v>8789.2999999999993</v>
      </c>
      <c r="F1355" s="119">
        <f>UIUC!D69</f>
        <v>8568.7999999999993</v>
      </c>
      <c r="G1355" s="120">
        <f t="shared" si="796"/>
        <v>-2.5087322084807667E-2</v>
      </c>
      <c r="H1355" s="118">
        <f t="shared" si="797"/>
        <v>14013.599999999999</v>
      </c>
      <c r="I1355" s="119">
        <f t="shared" si="798"/>
        <v>16044.699999999999</v>
      </c>
      <c r="J1355" s="120">
        <f t="shared" si="790"/>
        <v>0.14493777473311645</v>
      </c>
    </row>
    <row r="1356" spans="1:10" ht="16" thickBot="1" x14ac:dyDescent="0.25">
      <c r="A1356" s="121" t="s">
        <v>62</v>
      </c>
      <c r="B1356" s="122">
        <v>1405.8</v>
      </c>
      <c r="C1356" s="123">
        <f>UIUC!C70</f>
        <v>1291.8</v>
      </c>
      <c r="D1356" s="124">
        <f t="shared" si="795"/>
        <v>-8.109261630388391E-2</v>
      </c>
      <c r="E1356" s="122">
        <v>261.89999999999998</v>
      </c>
      <c r="F1356" s="123">
        <f>UIUC!D70</f>
        <v>295</v>
      </c>
      <c r="G1356" s="124">
        <f t="shared" si="796"/>
        <v>0.12638411607483782</v>
      </c>
      <c r="H1356" s="122">
        <f t="shared" si="797"/>
        <v>1667.6999999999998</v>
      </c>
      <c r="I1356" s="123">
        <f t="shared" si="798"/>
        <v>1586.8</v>
      </c>
      <c r="J1356" s="124">
        <f t="shared" si="790"/>
        <v>-4.8509923847214649E-2</v>
      </c>
    </row>
    <row r="1357" spans="1:10" s="129" customFormat="1" ht="16" thickTop="1" x14ac:dyDescent="0.2">
      <c r="A1357" s="125" t="s">
        <v>63</v>
      </c>
      <c r="B1357" s="126">
        <v>153919.59999999995</v>
      </c>
      <c r="C1357" s="127">
        <f>SUM(C1344:C1356)</f>
        <v>137991.59999999998</v>
      </c>
      <c r="D1357" s="128">
        <f t="shared" si="795"/>
        <v>-0.10348259740799727</v>
      </c>
      <c r="E1357" s="126">
        <v>130412.59999999999</v>
      </c>
      <c r="F1357" s="127">
        <f>SUM(F1344:F1356)</f>
        <v>153468.39999999997</v>
      </c>
      <c r="G1357" s="128">
        <f t="shared" si="796"/>
        <v>0.17679119962334908</v>
      </c>
      <c r="H1357" s="126">
        <f t="shared" si="797"/>
        <v>284332.19999999995</v>
      </c>
      <c r="I1357" s="127">
        <f t="shared" si="798"/>
        <v>291459.99999999994</v>
      </c>
      <c r="J1357" s="128">
        <f t="shared" si="790"/>
        <v>2.5068564165437433E-2</v>
      </c>
    </row>
    <row r="1358" spans="1:10" s="134" customFormat="1" ht="16" thickBot="1" x14ac:dyDescent="0.25">
      <c r="A1358" s="130" t="s">
        <v>17</v>
      </c>
      <c r="B1358" s="131">
        <v>0.14233914349565199</v>
      </c>
      <c r="C1358" s="132">
        <f>C1357/C1375</f>
        <v>0.12382124866076472</v>
      </c>
      <c r="D1358" s="133">
        <f t="shared" si="795"/>
        <v>-0.13009699496648258</v>
      </c>
      <c r="E1358" s="131">
        <v>0.10482540941057962</v>
      </c>
      <c r="F1358" s="132">
        <f>F1357/F1375</f>
        <v>0.11488866979437805</v>
      </c>
      <c r="G1358" s="133">
        <f t="shared" si="796"/>
        <v>9.6000201099932764E-2</v>
      </c>
      <c r="H1358" s="131">
        <f>H1357/H1375</f>
        <v>0.12226967011482845</v>
      </c>
      <c r="I1358" s="132">
        <f>I1357/I1375</f>
        <v>0.11895146726263477</v>
      </c>
      <c r="J1358" s="133">
        <f t="shared" si="790"/>
        <v>-2.7138397029103152E-2</v>
      </c>
    </row>
    <row r="1359" spans="1:10" x14ac:dyDescent="0.2">
      <c r="A1359" s="135" t="s">
        <v>64</v>
      </c>
      <c r="B1359" s="118">
        <v>0</v>
      </c>
      <c r="C1359" s="119">
        <f>UIUC!C75</f>
        <v>0</v>
      </c>
      <c r="D1359" s="120">
        <f t="shared" si="795"/>
        <v>0</v>
      </c>
      <c r="E1359" s="118">
        <v>30395.7</v>
      </c>
      <c r="F1359" s="119">
        <f>UIUC!D75</f>
        <v>34565.300000000003</v>
      </c>
      <c r="G1359" s="120">
        <f t="shared" si="796"/>
        <v>0.1371772981046662</v>
      </c>
      <c r="H1359" s="118">
        <f t="shared" ref="H1359:I1365" si="799">B1359+E1359</f>
        <v>30395.7</v>
      </c>
      <c r="I1359" s="119">
        <f t="shared" si="799"/>
        <v>34565.300000000003</v>
      </c>
      <c r="J1359" s="120">
        <f t="shared" si="790"/>
        <v>0.1371772981046662</v>
      </c>
    </row>
    <row r="1360" spans="1:10" x14ac:dyDescent="0.2">
      <c r="A1360" s="135" t="s">
        <v>65</v>
      </c>
      <c r="B1360" s="118">
        <v>0</v>
      </c>
      <c r="C1360" s="119">
        <f>UIUC!C76</f>
        <v>0</v>
      </c>
      <c r="D1360" s="120">
        <f t="shared" si="795"/>
        <v>0</v>
      </c>
      <c r="E1360" s="118">
        <v>10895.1</v>
      </c>
      <c r="F1360" s="119">
        <f>UIUC!D76</f>
        <v>13858.6</v>
      </c>
      <c r="G1360" s="120">
        <f t="shared" si="796"/>
        <v>0.2720030105276684</v>
      </c>
      <c r="H1360" s="118">
        <f t="shared" si="799"/>
        <v>10895.1</v>
      </c>
      <c r="I1360" s="119">
        <f t="shared" si="799"/>
        <v>13858.6</v>
      </c>
      <c r="J1360" s="120">
        <f t="shared" si="790"/>
        <v>0.2720030105276684</v>
      </c>
    </row>
    <row r="1361" spans="1:10" x14ac:dyDescent="0.2">
      <c r="A1361" s="135" t="s">
        <v>66</v>
      </c>
      <c r="B1361" s="118">
        <v>0</v>
      </c>
      <c r="C1361" s="119">
        <f>UIUC!C77</f>
        <v>0</v>
      </c>
      <c r="D1361" s="120">
        <f t="shared" si="795"/>
        <v>0</v>
      </c>
      <c r="E1361" s="118">
        <v>6480.6</v>
      </c>
      <c r="F1361" s="119">
        <f>UIUC!D77</f>
        <v>8057.6</v>
      </c>
      <c r="G1361" s="120">
        <f t="shared" si="796"/>
        <v>0.24334166589513315</v>
      </c>
      <c r="H1361" s="118">
        <f t="shared" si="799"/>
        <v>6480.6</v>
      </c>
      <c r="I1361" s="119">
        <f t="shared" si="799"/>
        <v>8057.6</v>
      </c>
      <c r="J1361" s="120">
        <f t="shared" si="790"/>
        <v>0.24334166589513315</v>
      </c>
    </row>
    <row r="1362" spans="1:10" x14ac:dyDescent="0.2">
      <c r="A1362" s="135" t="s">
        <v>67</v>
      </c>
      <c r="B1362" s="118">
        <v>0</v>
      </c>
      <c r="C1362" s="119">
        <f>UIUC!C78</f>
        <v>0</v>
      </c>
      <c r="D1362" s="120">
        <f t="shared" si="795"/>
        <v>0</v>
      </c>
      <c r="E1362" s="118">
        <v>22251</v>
      </c>
      <c r="F1362" s="119">
        <f>UIUC!D78</f>
        <v>27379.599999999999</v>
      </c>
      <c r="G1362" s="120">
        <f t="shared" si="796"/>
        <v>0.23048851737000578</v>
      </c>
      <c r="H1362" s="118">
        <f t="shared" si="799"/>
        <v>22251</v>
      </c>
      <c r="I1362" s="119">
        <f t="shared" si="799"/>
        <v>27379.599999999999</v>
      </c>
      <c r="J1362" s="120">
        <f t="shared" si="790"/>
        <v>0.23048851737000578</v>
      </c>
    </row>
    <row r="1363" spans="1:10" x14ac:dyDescent="0.2">
      <c r="A1363" s="135" t="s">
        <v>68</v>
      </c>
      <c r="B1363" s="118">
        <v>0</v>
      </c>
      <c r="C1363" s="119">
        <f>UIUC!C79</f>
        <v>0</v>
      </c>
      <c r="D1363" s="120">
        <f t="shared" si="795"/>
        <v>0</v>
      </c>
      <c r="E1363" s="118">
        <v>49690.3</v>
      </c>
      <c r="F1363" s="119">
        <f>UIUC!D79</f>
        <v>64391.8</v>
      </c>
      <c r="G1363" s="120">
        <f t="shared" si="796"/>
        <v>0.2958625727757731</v>
      </c>
      <c r="H1363" s="118">
        <f t="shared" si="799"/>
        <v>49690.3</v>
      </c>
      <c r="I1363" s="119">
        <f t="shared" si="799"/>
        <v>64391.8</v>
      </c>
      <c r="J1363" s="120">
        <f t="shared" si="790"/>
        <v>0.2958625727757731</v>
      </c>
    </row>
    <row r="1364" spans="1:10" ht="16" thickBot="1" x14ac:dyDescent="0.25">
      <c r="A1364" s="121" t="s">
        <v>69</v>
      </c>
      <c r="B1364" s="122">
        <v>478.6</v>
      </c>
      <c r="C1364" s="123">
        <f>UIUC!C80</f>
        <v>486.8</v>
      </c>
      <c r="D1364" s="124">
        <f t="shared" si="795"/>
        <v>1.7133305474300017E-2</v>
      </c>
      <c r="E1364" s="122">
        <v>0</v>
      </c>
      <c r="F1364" s="123">
        <f>UIUC!D80</f>
        <v>128.1</v>
      </c>
      <c r="G1364" s="124">
        <f t="shared" si="796"/>
        <v>0</v>
      </c>
      <c r="H1364" s="122">
        <f t="shared" si="799"/>
        <v>478.6</v>
      </c>
      <c r="I1364" s="123">
        <f t="shared" si="799"/>
        <v>614.9</v>
      </c>
      <c r="J1364" s="124">
        <f t="shared" si="790"/>
        <v>0.28478896782281643</v>
      </c>
    </row>
    <row r="1365" spans="1:10" s="129" customFormat="1" ht="16" thickTop="1" x14ac:dyDescent="0.2">
      <c r="A1365" s="125" t="s">
        <v>70</v>
      </c>
      <c r="B1365" s="126">
        <v>478.6</v>
      </c>
      <c r="C1365" s="127">
        <f>SUM(C1359:C1364)</f>
        <v>486.8</v>
      </c>
      <c r="D1365" s="128">
        <f t="shared" si="795"/>
        <v>1.7133305474300017E-2</v>
      </c>
      <c r="E1365" s="126">
        <v>119712.7</v>
      </c>
      <c r="F1365" s="127">
        <f>SUM(F1359:F1364)</f>
        <v>148381.00000000003</v>
      </c>
      <c r="G1365" s="128">
        <f t="shared" si="796"/>
        <v>0.23947584508577646</v>
      </c>
      <c r="H1365" s="126">
        <f t="shared" si="799"/>
        <v>120191.3</v>
      </c>
      <c r="I1365" s="127">
        <f t="shared" si="799"/>
        <v>148867.80000000002</v>
      </c>
      <c r="J1365" s="128">
        <f t="shared" si="790"/>
        <v>0.23859048034258731</v>
      </c>
    </row>
    <row r="1366" spans="1:10" s="134" customFormat="1" ht="16" thickBot="1" x14ac:dyDescent="0.25">
      <c r="A1366" s="130" t="s">
        <v>17</v>
      </c>
      <c r="B1366" s="131">
        <v>4.4259154829546772E-4</v>
      </c>
      <c r="C1366" s="132">
        <f>C1365/C1375</f>
        <v>4.3681052939497966E-4</v>
      </c>
      <c r="D1366" s="133">
        <f t="shared" si="795"/>
        <v>-1.306174716338852E-2</v>
      </c>
      <c r="E1366" s="131">
        <v>9.6224849356165709E-2</v>
      </c>
      <c r="F1366" s="132">
        <f>F1365/F1375</f>
        <v>0.11108016837837377</v>
      </c>
      <c r="G1366" s="133">
        <f t="shared" si="796"/>
        <v>0.15438131752456924</v>
      </c>
      <c r="H1366" s="131">
        <f>H1365/H1375</f>
        <v>5.168514365123747E-2</v>
      </c>
      <c r="I1366" s="132">
        <f>I1365/I1375</f>
        <v>6.0756341309821126E-2</v>
      </c>
      <c r="J1366" s="133">
        <f t="shared" si="790"/>
        <v>0.1755088022932576</v>
      </c>
    </row>
    <row r="1367" spans="1:10" x14ac:dyDescent="0.2">
      <c r="A1367" s="135" t="s">
        <v>71</v>
      </c>
      <c r="B1367" s="118">
        <v>0</v>
      </c>
      <c r="C1367" s="119">
        <f>UIUC!C81</f>
        <v>0</v>
      </c>
      <c r="D1367" s="120">
        <f t="shared" si="795"/>
        <v>0</v>
      </c>
      <c r="E1367" s="118">
        <v>0</v>
      </c>
      <c r="F1367" s="119">
        <f>UIUC!D81</f>
        <v>0</v>
      </c>
      <c r="G1367" s="120">
        <f t="shared" si="796"/>
        <v>0</v>
      </c>
      <c r="H1367" s="118">
        <f t="shared" ref="H1367:I1369" si="800">B1367+E1367</f>
        <v>0</v>
      </c>
      <c r="I1367" s="119">
        <f t="shared" si="800"/>
        <v>0</v>
      </c>
      <c r="J1367" s="120">
        <f t="shared" si="790"/>
        <v>0</v>
      </c>
    </row>
    <row r="1368" spans="1:10" ht="16" thickBot="1" x14ac:dyDescent="0.25">
      <c r="A1368" s="121" t="s">
        <v>72</v>
      </c>
      <c r="B1368" s="122">
        <v>69.2</v>
      </c>
      <c r="C1368" s="123">
        <f>UIUC!C82</f>
        <v>237.29999999999998</v>
      </c>
      <c r="D1368" s="124">
        <f t="shared" si="795"/>
        <v>2.4291907514450859</v>
      </c>
      <c r="E1368" s="122">
        <v>0</v>
      </c>
      <c r="F1368" s="123">
        <f>UIUC!D82</f>
        <v>0</v>
      </c>
      <c r="G1368" s="124">
        <f t="shared" si="796"/>
        <v>0</v>
      </c>
      <c r="H1368" s="122">
        <f t="shared" si="800"/>
        <v>69.2</v>
      </c>
      <c r="I1368" s="123">
        <f t="shared" si="800"/>
        <v>237.29999999999998</v>
      </c>
      <c r="J1368" s="124">
        <f t="shared" si="790"/>
        <v>2.4291907514450859</v>
      </c>
    </row>
    <row r="1369" spans="1:10" s="129" customFormat="1" ht="16" thickTop="1" x14ac:dyDescent="0.2">
      <c r="A1369" s="125" t="s">
        <v>73</v>
      </c>
      <c r="B1369" s="126">
        <v>69.2</v>
      </c>
      <c r="C1369" s="127">
        <f>SUM(C1367:C1368)</f>
        <v>237.29999999999998</v>
      </c>
      <c r="D1369" s="128">
        <f t="shared" si="795"/>
        <v>2.4291907514450859</v>
      </c>
      <c r="E1369" s="126">
        <v>0</v>
      </c>
      <c r="F1369" s="127">
        <f>SUM(F1367:F1368)</f>
        <v>0</v>
      </c>
      <c r="G1369" s="128">
        <f t="shared" si="796"/>
        <v>0</v>
      </c>
      <c r="H1369" s="126">
        <f t="shared" si="800"/>
        <v>69.2</v>
      </c>
      <c r="I1369" s="127">
        <f t="shared" si="800"/>
        <v>237.29999999999998</v>
      </c>
      <c r="J1369" s="128">
        <f t="shared" si="790"/>
        <v>2.4291907514450859</v>
      </c>
    </row>
    <row r="1370" spans="1:10" s="134" customFormat="1" ht="16" thickBot="1" x14ac:dyDescent="0.25">
      <c r="A1370" s="130" t="s">
        <v>17</v>
      </c>
      <c r="B1370" s="131">
        <v>6.3993596201517689E-5</v>
      </c>
      <c r="C1370" s="132">
        <f>C1369/C1375</f>
        <v>2.129316734293933E-4</v>
      </c>
      <c r="D1370" s="133">
        <f t="shared" si="795"/>
        <v>2.3273903338525512</v>
      </c>
      <c r="E1370" s="131">
        <v>0</v>
      </c>
      <c r="F1370" s="132">
        <f>F1369/F1375</f>
        <v>0</v>
      </c>
      <c r="G1370" s="133">
        <f t="shared" si="796"/>
        <v>0</v>
      </c>
      <c r="H1370" s="131">
        <f>H1369/H1375</f>
        <v>2.9757660834566505E-5</v>
      </c>
      <c r="I1370" s="132">
        <f>I1369/I1375</f>
        <v>9.6847537162640611E-5</v>
      </c>
      <c r="J1370" s="133">
        <f t="shared" si="790"/>
        <v>2.2545413331058097</v>
      </c>
    </row>
    <row r="1371" spans="1:10" s="129" customFormat="1" x14ac:dyDescent="0.2">
      <c r="A1371" s="125" t="s">
        <v>74</v>
      </c>
      <c r="B1371" s="126">
        <v>0</v>
      </c>
      <c r="C1371" s="127">
        <f>UIUC!C83</f>
        <v>0</v>
      </c>
      <c r="D1371" s="128">
        <f t="shared" ref="D1371:D1375" si="801">IFERROR((C1371-B1371)/B1371,0)</f>
        <v>0</v>
      </c>
      <c r="E1371" s="126">
        <v>0</v>
      </c>
      <c r="F1371" s="127">
        <f>UIUC!D83</f>
        <v>0</v>
      </c>
      <c r="G1371" s="128">
        <f t="shared" ref="G1371:G1375" si="802">IFERROR((F1371-E1371)/E1371,0)</f>
        <v>0</v>
      </c>
      <c r="H1371" s="126">
        <f>B1371+E1371</f>
        <v>0</v>
      </c>
      <c r="I1371" s="127">
        <f>C1371+F1371</f>
        <v>0</v>
      </c>
      <c r="J1371" s="128">
        <f t="shared" ref="J1371:J1375" si="803">IFERROR((I1371-H1371)/H1371,0)</f>
        <v>0</v>
      </c>
    </row>
    <row r="1372" spans="1:10" s="134" customFormat="1" ht="16" thickBot="1" x14ac:dyDescent="0.25">
      <c r="A1372" s="130" t="s">
        <v>17</v>
      </c>
      <c r="B1372" s="131">
        <v>0</v>
      </c>
      <c r="C1372" s="132">
        <f>C1371/C1375</f>
        <v>0</v>
      </c>
      <c r="D1372" s="133">
        <f t="shared" si="801"/>
        <v>0</v>
      </c>
      <c r="E1372" s="131">
        <v>0</v>
      </c>
      <c r="F1372" s="132">
        <f>F1371/F1375</f>
        <v>0</v>
      </c>
      <c r="G1372" s="133">
        <f t="shared" si="802"/>
        <v>0</v>
      </c>
      <c r="H1372" s="131">
        <f>H1371/H1375</f>
        <v>0</v>
      </c>
      <c r="I1372" s="132">
        <f>I1371/I1375</f>
        <v>0</v>
      </c>
      <c r="J1372" s="133">
        <f t="shared" si="803"/>
        <v>0</v>
      </c>
    </row>
    <row r="1373" spans="1:10" s="129" customFormat="1" x14ac:dyDescent="0.2">
      <c r="A1373" s="125" t="s">
        <v>75</v>
      </c>
      <c r="B1373" s="126">
        <v>11534.1</v>
      </c>
      <c r="C1373" s="127">
        <f>UIUC!C84</f>
        <v>11617.3</v>
      </c>
      <c r="D1373" s="128">
        <f t="shared" si="801"/>
        <v>7.2133933293450645E-3</v>
      </c>
      <c r="E1373" s="126">
        <v>5550.4</v>
      </c>
      <c r="F1373" s="127">
        <f>UIUC!D84</f>
        <v>5981.4</v>
      </c>
      <c r="G1373" s="128">
        <f t="shared" si="802"/>
        <v>7.7652061112712598E-2</v>
      </c>
      <c r="H1373" s="126">
        <f>B1373+E1373</f>
        <v>17084.5</v>
      </c>
      <c r="I1373" s="127">
        <f>C1373+F1373</f>
        <v>17598.699999999997</v>
      </c>
      <c r="J1373" s="128">
        <f t="shared" si="803"/>
        <v>3.0097456759050432E-2</v>
      </c>
    </row>
    <row r="1374" spans="1:10" s="134" customFormat="1" ht="16" thickBot="1" x14ac:dyDescent="0.25">
      <c r="A1374" s="130" t="s">
        <v>17</v>
      </c>
      <c r="B1374" s="131">
        <v>1.0666308351848629E-2</v>
      </c>
      <c r="C1374" s="132">
        <f>C1373/C1375</f>
        <v>1.0424319973583189E-2</v>
      </c>
      <c r="D1374" s="133">
        <f t="shared" si="801"/>
        <v>-2.2687172570207938E-2</v>
      </c>
      <c r="E1374" s="131">
        <v>4.4614013706687937E-3</v>
      </c>
      <c r="F1374" s="132">
        <f>F1373/F1375</f>
        <v>4.4777627805339271E-3</v>
      </c>
      <c r="G1374" s="133">
        <f t="shared" si="802"/>
        <v>3.667325242848705E-3</v>
      </c>
      <c r="H1374" s="131">
        <f>H1373/H1375</f>
        <v>7.3467450365339798E-3</v>
      </c>
      <c r="I1374" s="132">
        <f>I1373/I1375</f>
        <v>7.1824304773036802E-3</v>
      </c>
      <c r="J1374" s="133">
        <f t="shared" si="803"/>
        <v>-2.2365627010763858E-2</v>
      </c>
    </row>
    <row r="1375" spans="1:10" ht="17" thickBot="1" x14ac:dyDescent="0.25">
      <c r="A1375" s="137" t="s">
        <v>76</v>
      </c>
      <c r="B1375" s="138">
        <v>1081358.2</v>
      </c>
      <c r="C1375" s="139">
        <f>C1305+C1311+C1319+C1326+C1335+C1342+C1357+C1365+C1369+C1371+C1373</f>
        <v>1114442.0000000002</v>
      </c>
      <c r="D1375" s="140">
        <f t="shared" si="801"/>
        <v>3.0594672514621224E-2</v>
      </c>
      <c r="E1375" s="138">
        <v>1244093.3999999999</v>
      </c>
      <c r="F1375" s="139">
        <f>F1305+F1311+F1319+F1326+F1335+F1342+F1357+F1365+F1369+F1371+F1373</f>
        <v>1335800.9999999998</v>
      </c>
      <c r="G1375" s="140">
        <f t="shared" si="802"/>
        <v>7.3714401185634354E-2</v>
      </c>
      <c r="H1375" s="138">
        <f>H1305+H1311+H1319+H1326+H1335+H1342+H1357+H1365+H1369+H1371+H1373</f>
        <v>2325451.5999999996</v>
      </c>
      <c r="I1375" s="139">
        <f>I1305+I1311+I1319+I1326+I1335+I1342+I1357+I1365+I1369+I1371+I1373</f>
        <v>2450242.9999999995</v>
      </c>
      <c r="J1375" s="140">
        <f t="shared" si="803"/>
        <v>5.3663297055935255E-2</v>
      </c>
    </row>
    <row r="1377" spans="1:14" s="107" customFormat="1" ht="12" x14ac:dyDescent="0.15">
      <c r="A1377" s="146" t="s">
        <v>107</v>
      </c>
      <c r="B1377" s="146"/>
      <c r="C1377" s="146"/>
      <c r="D1377" s="146"/>
      <c r="E1377" s="146"/>
      <c r="F1377" s="146"/>
      <c r="G1377" s="146"/>
      <c r="H1377" s="146"/>
      <c r="I1377" s="146"/>
      <c r="J1377" s="146"/>
      <c r="K1377" s="106"/>
      <c r="L1377" s="106"/>
      <c r="M1377" s="106"/>
      <c r="N1377" s="106"/>
    </row>
    <row r="1378" spans="1:14" s="107" customFormat="1" ht="12" x14ac:dyDescent="0.15">
      <c r="A1378" s="146" t="str">
        <f>A2</f>
        <v>Total Expenditures by Function, Fiscal Years 2021 and 2022</v>
      </c>
      <c r="B1378" s="146"/>
      <c r="C1378" s="146"/>
      <c r="D1378" s="146"/>
      <c r="E1378" s="146"/>
      <c r="F1378" s="146"/>
      <c r="G1378" s="146"/>
      <c r="H1378" s="146"/>
      <c r="I1378" s="146"/>
      <c r="J1378" s="146"/>
      <c r="K1378" s="106"/>
      <c r="L1378" s="106"/>
      <c r="M1378" s="106"/>
      <c r="N1378" s="106"/>
    </row>
    <row r="1379" spans="1:14" s="107" customFormat="1" ht="13" thickBot="1" x14ac:dyDescent="0.2">
      <c r="A1379" s="147" t="s">
        <v>1</v>
      </c>
      <c r="B1379" s="147"/>
      <c r="C1379" s="147"/>
      <c r="D1379" s="147"/>
      <c r="E1379" s="147"/>
      <c r="F1379" s="147"/>
      <c r="G1379" s="147"/>
      <c r="H1379" s="147"/>
      <c r="I1379" s="147"/>
      <c r="J1379" s="147"/>
      <c r="K1379" s="108"/>
      <c r="L1379" s="108"/>
      <c r="M1379" s="108"/>
      <c r="N1379" s="108"/>
    </row>
    <row r="1380" spans="1:14" ht="29" customHeight="1" x14ac:dyDescent="0.2">
      <c r="A1380" s="148" t="s">
        <v>108</v>
      </c>
      <c r="B1380" s="150" t="s">
        <v>3</v>
      </c>
      <c r="C1380" s="151"/>
      <c r="D1380" s="152"/>
      <c r="E1380" s="150" t="s">
        <v>4</v>
      </c>
      <c r="F1380" s="151"/>
      <c r="G1380" s="152"/>
      <c r="H1380" s="150" t="s">
        <v>5</v>
      </c>
      <c r="I1380" s="151"/>
      <c r="J1380" s="152"/>
    </row>
    <row r="1381" spans="1:14" ht="33" thickBot="1" x14ac:dyDescent="0.25">
      <c r="A1381" s="149"/>
      <c r="B1381" s="110" t="str">
        <f>B5</f>
        <v>FY2021</v>
      </c>
      <c r="C1381" s="111" t="str">
        <f>C5</f>
        <v>FY2022</v>
      </c>
      <c r="D1381" s="112" t="s">
        <v>6</v>
      </c>
      <c r="E1381" s="110" t="str">
        <f>E5</f>
        <v>FY2021</v>
      </c>
      <c r="F1381" s="111" t="str">
        <f>F5</f>
        <v>FY2022</v>
      </c>
      <c r="G1381" s="112" t="s">
        <v>6</v>
      </c>
      <c r="H1381" s="110" t="str">
        <f>H5</f>
        <v>FY2021</v>
      </c>
      <c r="I1381" s="111" t="str">
        <f>I5</f>
        <v>FY2022</v>
      </c>
      <c r="J1381" s="112" t="s">
        <v>6</v>
      </c>
    </row>
    <row r="1382" spans="1:14" x14ac:dyDescent="0.2">
      <c r="A1382" s="113" t="s">
        <v>7</v>
      </c>
      <c r="B1382" s="114">
        <v>0</v>
      </c>
      <c r="C1382" s="115">
        <f>'UI System Office'!C13</f>
        <v>0</v>
      </c>
      <c r="D1382" s="116">
        <f t="shared" ref="D1382:D1392" si="804">IFERROR((C1382-B1382)/B1382,0)</f>
        <v>0</v>
      </c>
      <c r="E1382" s="114">
        <v>12.3</v>
      </c>
      <c r="F1382" s="115">
        <f>'UI System Office'!D13</f>
        <v>25.9</v>
      </c>
      <c r="G1382" s="116">
        <f t="shared" ref="G1382:G1392" si="805">IFERROR((F1382-E1382)/E1382,0)</f>
        <v>1.1056910569105689</v>
      </c>
      <c r="H1382" s="114">
        <f t="shared" ref="H1382:H1391" si="806">B1382+E1382</f>
        <v>12.3</v>
      </c>
      <c r="I1382" s="115">
        <f t="shared" ref="I1382:I1391" si="807">C1382+F1382</f>
        <v>25.9</v>
      </c>
      <c r="J1382" s="116">
        <f>IFERROR((I1382-H1382)/H1382,0)</f>
        <v>1.1056910569105689</v>
      </c>
    </row>
    <row r="1383" spans="1:14" x14ac:dyDescent="0.2">
      <c r="A1383" s="117" t="s">
        <v>8</v>
      </c>
      <c r="B1383" s="118">
        <v>0</v>
      </c>
      <c r="C1383" s="119">
        <f>'UI System Office'!C14</f>
        <v>0</v>
      </c>
      <c r="D1383" s="120">
        <f t="shared" si="804"/>
        <v>0</v>
      </c>
      <c r="E1383" s="118">
        <v>0</v>
      </c>
      <c r="F1383" s="119">
        <f>'UI System Office'!D14</f>
        <v>0</v>
      </c>
      <c r="G1383" s="120">
        <f t="shared" si="805"/>
        <v>0</v>
      </c>
      <c r="H1383" s="118">
        <f t="shared" si="806"/>
        <v>0</v>
      </c>
      <c r="I1383" s="119">
        <f t="shared" si="807"/>
        <v>0</v>
      </c>
      <c r="J1383" s="120">
        <f t="shared" ref="J1383:J1392" si="808">IFERROR((I1383-H1383)/H1383,0)</f>
        <v>0</v>
      </c>
    </row>
    <row r="1384" spans="1:14" x14ac:dyDescent="0.2">
      <c r="A1384" s="117" t="s">
        <v>9</v>
      </c>
      <c r="B1384" s="118">
        <v>0</v>
      </c>
      <c r="C1384" s="119">
        <f>'UI System Office'!C15</f>
        <v>0</v>
      </c>
      <c r="D1384" s="120">
        <f t="shared" si="804"/>
        <v>0</v>
      </c>
      <c r="E1384" s="118">
        <v>0</v>
      </c>
      <c r="F1384" s="119">
        <f>'UI System Office'!D15</f>
        <v>0</v>
      </c>
      <c r="G1384" s="120">
        <f t="shared" si="805"/>
        <v>0</v>
      </c>
      <c r="H1384" s="118">
        <f t="shared" si="806"/>
        <v>0</v>
      </c>
      <c r="I1384" s="119">
        <f t="shared" si="807"/>
        <v>0</v>
      </c>
      <c r="J1384" s="120">
        <f t="shared" si="808"/>
        <v>0</v>
      </c>
    </row>
    <row r="1385" spans="1:14" x14ac:dyDescent="0.2">
      <c r="A1385" s="117" t="s">
        <v>10</v>
      </c>
      <c r="B1385" s="118">
        <v>0</v>
      </c>
      <c r="C1385" s="119">
        <f>'UI System Office'!C16</f>
        <v>0</v>
      </c>
      <c r="D1385" s="120">
        <f t="shared" si="804"/>
        <v>0</v>
      </c>
      <c r="E1385" s="118">
        <v>0</v>
      </c>
      <c r="F1385" s="119">
        <f>'UI System Office'!D16</f>
        <v>0</v>
      </c>
      <c r="G1385" s="120">
        <f t="shared" si="805"/>
        <v>0</v>
      </c>
      <c r="H1385" s="118">
        <f t="shared" si="806"/>
        <v>0</v>
      </c>
      <c r="I1385" s="119">
        <f t="shared" si="807"/>
        <v>0</v>
      </c>
      <c r="J1385" s="120">
        <f t="shared" si="808"/>
        <v>0</v>
      </c>
    </row>
    <row r="1386" spans="1:14" x14ac:dyDescent="0.2">
      <c r="A1386" s="117" t="s">
        <v>11</v>
      </c>
      <c r="B1386" s="118">
        <v>0</v>
      </c>
      <c r="C1386" s="119">
        <f>'UI System Office'!C17</f>
        <v>0</v>
      </c>
      <c r="D1386" s="120">
        <f t="shared" si="804"/>
        <v>0</v>
      </c>
      <c r="E1386" s="118">
        <v>0</v>
      </c>
      <c r="F1386" s="119">
        <f>'UI System Office'!D17</f>
        <v>0</v>
      </c>
      <c r="G1386" s="120">
        <f t="shared" si="805"/>
        <v>0</v>
      </c>
      <c r="H1386" s="118">
        <f t="shared" si="806"/>
        <v>0</v>
      </c>
      <c r="I1386" s="119">
        <f t="shared" si="807"/>
        <v>0</v>
      </c>
      <c r="J1386" s="120">
        <f t="shared" si="808"/>
        <v>0</v>
      </c>
    </row>
    <row r="1387" spans="1:14" x14ac:dyDescent="0.2">
      <c r="A1387" s="117" t="s">
        <v>12</v>
      </c>
      <c r="B1387" s="118">
        <v>0</v>
      </c>
      <c r="C1387" s="119">
        <f>'UI System Office'!C19</f>
        <v>0</v>
      </c>
      <c r="D1387" s="120">
        <f t="shared" si="804"/>
        <v>0</v>
      </c>
      <c r="E1387" s="118">
        <v>0</v>
      </c>
      <c r="F1387" s="119">
        <f>'UI System Office'!D19</f>
        <v>0</v>
      </c>
      <c r="G1387" s="120">
        <f t="shared" si="805"/>
        <v>0</v>
      </c>
      <c r="H1387" s="118">
        <f t="shared" si="806"/>
        <v>0</v>
      </c>
      <c r="I1387" s="119">
        <f t="shared" si="807"/>
        <v>0</v>
      </c>
      <c r="J1387" s="120">
        <f t="shared" si="808"/>
        <v>0</v>
      </c>
    </row>
    <row r="1388" spans="1:14" x14ac:dyDescent="0.2">
      <c r="A1388" s="117" t="s">
        <v>13</v>
      </c>
      <c r="B1388" s="118">
        <v>0</v>
      </c>
      <c r="C1388" s="119">
        <f>'UI System Office'!C20</f>
        <v>0</v>
      </c>
      <c r="D1388" s="120">
        <f t="shared" si="804"/>
        <v>0</v>
      </c>
      <c r="E1388" s="118">
        <v>0</v>
      </c>
      <c r="F1388" s="119">
        <f>'UI System Office'!D20</f>
        <v>0</v>
      </c>
      <c r="G1388" s="120">
        <f t="shared" si="805"/>
        <v>0</v>
      </c>
      <c r="H1388" s="118">
        <f t="shared" si="806"/>
        <v>0</v>
      </c>
      <c r="I1388" s="119">
        <f t="shared" si="807"/>
        <v>0</v>
      </c>
      <c r="J1388" s="120">
        <f t="shared" si="808"/>
        <v>0</v>
      </c>
    </row>
    <row r="1389" spans="1:14" x14ac:dyDescent="0.2">
      <c r="A1389" s="117" t="s">
        <v>14</v>
      </c>
      <c r="B1389" s="118">
        <v>0</v>
      </c>
      <c r="C1389" s="119">
        <f>'UI System Office'!C21</f>
        <v>0</v>
      </c>
      <c r="D1389" s="120">
        <f t="shared" si="804"/>
        <v>0</v>
      </c>
      <c r="E1389" s="118">
        <v>0</v>
      </c>
      <c r="F1389" s="119">
        <f>'UI System Office'!D21</f>
        <v>0</v>
      </c>
      <c r="G1389" s="120">
        <f t="shared" si="805"/>
        <v>0</v>
      </c>
      <c r="H1389" s="118">
        <f t="shared" si="806"/>
        <v>0</v>
      </c>
      <c r="I1389" s="119">
        <f t="shared" si="807"/>
        <v>0</v>
      </c>
      <c r="J1389" s="120">
        <f t="shared" si="808"/>
        <v>0</v>
      </c>
    </row>
    <row r="1390" spans="1:14" ht="16" thickBot="1" x14ac:dyDescent="0.25">
      <c r="A1390" s="121" t="s">
        <v>15</v>
      </c>
      <c r="B1390" s="122">
        <v>0</v>
      </c>
      <c r="C1390" s="123">
        <f>'UI System Office'!C22</f>
        <v>0</v>
      </c>
      <c r="D1390" s="124">
        <f t="shared" si="804"/>
        <v>0</v>
      </c>
      <c r="E1390" s="122">
        <v>0</v>
      </c>
      <c r="F1390" s="123">
        <f>'UI System Office'!D22</f>
        <v>0</v>
      </c>
      <c r="G1390" s="124">
        <f t="shared" si="805"/>
        <v>0</v>
      </c>
      <c r="H1390" s="122">
        <f t="shared" si="806"/>
        <v>0</v>
      </c>
      <c r="I1390" s="123">
        <f t="shared" si="807"/>
        <v>0</v>
      </c>
      <c r="J1390" s="124">
        <f t="shared" si="808"/>
        <v>0</v>
      </c>
    </row>
    <row r="1391" spans="1:14" s="129" customFormat="1" ht="16" thickTop="1" x14ac:dyDescent="0.2">
      <c r="A1391" s="125" t="s">
        <v>16</v>
      </c>
      <c r="B1391" s="126">
        <v>0</v>
      </c>
      <c r="C1391" s="127">
        <f>SUM(C1382:C1390)</f>
        <v>0</v>
      </c>
      <c r="D1391" s="128">
        <f t="shared" si="804"/>
        <v>0</v>
      </c>
      <c r="E1391" s="126">
        <v>12.3</v>
      </c>
      <c r="F1391" s="127">
        <f>SUM(F1382:F1390)</f>
        <v>25.9</v>
      </c>
      <c r="G1391" s="128">
        <f t="shared" si="805"/>
        <v>1.1056910569105689</v>
      </c>
      <c r="H1391" s="126">
        <f t="shared" si="806"/>
        <v>12.3</v>
      </c>
      <c r="I1391" s="127">
        <f t="shared" si="807"/>
        <v>25.9</v>
      </c>
      <c r="J1391" s="128">
        <f t="shared" si="808"/>
        <v>1.1056910569105689</v>
      </c>
    </row>
    <row r="1392" spans="1:14" s="134" customFormat="1" ht="16" thickBot="1" x14ac:dyDescent="0.25">
      <c r="A1392" s="130" t="s">
        <v>17</v>
      </c>
      <c r="B1392" s="131">
        <v>0</v>
      </c>
      <c r="C1392" s="132">
        <f>C1391/C1461</f>
        <v>0</v>
      </c>
      <c r="D1392" s="133">
        <f t="shared" si="804"/>
        <v>0</v>
      </c>
      <c r="E1392" s="131">
        <v>1.6206344981698688E-4</v>
      </c>
      <c r="F1392" s="132">
        <f>F1391/F1461</f>
        <v>1.3652575170868038E-4</v>
      </c>
      <c r="G1392" s="133">
        <f t="shared" si="805"/>
        <v>-0.1575783937534676</v>
      </c>
      <c r="H1392" s="131">
        <f>H1391/H1461</f>
        <v>6.3561194185649341E-5</v>
      </c>
      <c r="I1392" s="132">
        <f>I1391/I1461</f>
        <v>8.5501828055493647E-5</v>
      </c>
      <c r="J1392" s="133">
        <f t="shared" si="808"/>
        <v>0.34518913860806594</v>
      </c>
    </row>
    <row r="1393" spans="1:11" x14ac:dyDescent="0.2">
      <c r="A1393" s="135" t="s">
        <v>18</v>
      </c>
      <c r="B1393" s="118">
        <v>2101.9</v>
      </c>
      <c r="C1393" s="119">
        <f>'UI System Office'!C24</f>
        <v>2870.4</v>
      </c>
      <c r="D1393" s="120">
        <f t="shared" ref="D1393:D1424" si="809">IFERROR((C1393-B1393)/B1393,0)</f>
        <v>0.36562158047480847</v>
      </c>
      <c r="E1393" s="118">
        <v>1561.7</v>
      </c>
      <c r="F1393" s="119">
        <f>'UI System Office'!D24</f>
        <v>6201.2</v>
      </c>
      <c r="G1393" s="120">
        <f t="shared" ref="G1393:G1424" si="810">IFERROR((F1393-E1393)/E1393,0)</f>
        <v>2.9708010501376703</v>
      </c>
      <c r="H1393" s="118">
        <f t="shared" ref="H1393:I1397" si="811">B1393+E1393</f>
        <v>3663.6000000000004</v>
      </c>
      <c r="I1393" s="119">
        <f t="shared" si="811"/>
        <v>9071.6</v>
      </c>
      <c r="J1393" s="120">
        <f t="shared" ref="J1393:J1456" si="812">IFERROR((I1393-H1393)/H1393,0)</f>
        <v>1.4761436838082758</v>
      </c>
    </row>
    <row r="1394" spans="1:11" x14ac:dyDescent="0.2">
      <c r="A1394" s="135" t="s">
        <v>19</v>
      </c>
      <c r="B1394" s="118">
        <v>0</v>
      </c>
      <c r="C1394" s="119">
        <f>'UI System Office'!C25</f>
        <v>0</v>
      </c>
      <c r="D1394" s="120">
        <f t="shared" si="809"/>
        <v>0</v>
      </c>
      <c r="E1394" s="118">
        <v>70.2</v>
      </c>
      <c r="F1394" s="119">
        <f>'UI System Office'!D25</f>
        <v>290.8</v>
      </c>
      <c r="G1394" s="120">
        <f t="shared" si="810"/>
        <v>3.1424501424501425</v>
      </c>
      <c r="H1394" s="118">
        <f t="shared" si="811"/>
        <v>70.2</v>
      </c>
      <c r="I1394" s="119">
        <f t="shared" si="811"/>
        <v>290.8</v>
      </c>
      <c r="J1394" s="120">
        <f t="shared" si="812"/>
        <v>3.1424501424501425</v>
      </c>
    </row>
    <row r="1395" spans="1:11" x14ac:dyDescent="0.2">
      <c r="A1395" s="135" t="s">
        <v>20</v>
      </c>
      <c r="B1395" s="118">
        <v>0</v>
      </c>
      <c r="C1395" s="119">
        <f>'UI System Office'!C26</f>
        <v>0</v>
      </c>
      <c r="D1395" s="120">
        <f t="shared" si="809"/>
        <v>0</v>
      </c>
      <c r="E1395" s="118">
        <v>0</v>
      </c>
      <c r="F1395" s="119">
        <f>'UI System Office'!D26</f>
        <v>0</v>
      </c>
      <c r="G1395" s="120">
        <f t="shared" si="810"/>
        <v>0</v>
      </c>
      <c r="H1395" s="118">
        <f t="shared" si="811"/>
        <v>0</v>
      </c>
      <c r="I1395" s="119">
        <f t="shared" si="811"/>
        <v>0</v>
      </c>
      <c r="J1395" s="120">
        <f t="shared" si="812"/>
        <v>0</v>
      </c>
    </row>
    <row r="1396" spans="1:11" ht="16" thickBot="1" x14ac:dyDescent="0.25">
      <c r="A1396" s="121" t="s">
        <v>21</v>
      </c>
      <c r="B1396" s="122">
        <v>750</v>
      </c>
      <c r="C1396" s="123">
        <f>'UI System Office'!C27</f>
        <v>785.1</v>
      </c>
      <c r="D1396" s="124">
        <f t="shared" si="809"/>
        <v>4.6800000000000029E-2</v>
      </c>
      <c r="E1396" s="122">
        <v>34.9</v>
      </c>
      <c r="F1396" s="123">
        <f>'UI System Office'!D27</f>
        <v>50.3</v>
      </c>
      <c r="G1396" s="124">
        <f t="shared" si="810"/>
        <v>0.4412607449856733</v>
      </c>
      <c r="H1396" s="122">
        <f t="shared" si="811"/>
        <v>784.9</v>
      </c>
      <c r="I1396" s="123">
        <f t="shared" si="811"/>
        <v>835.4</v>
      </c>
      <c r="J1396" s="124">
        <f t="shared" si="812"/>
        <v>6.4339406293795393E-2</v>
      </c>
    </row>
    <row r="1397" spans="1:11" s="129" customFormat="1" ht="16" thickTop="1" x14ac:dyDescent="0.2">
      <c r="A1397" s="125" t="s">
        <v>22</v>
      </c>
      <c r="B1397" s="126">
        <v>2851.9</v>
      </c>
      <c r="C1397" s="127">
        <f>SUM(C1393:C1396)</f>
        <v>3655.5</v>
      </c>
      <c r="D1397" s="128">
        <f t="shared" si="809"/>
        <v>0.28177706090676385</v>
      </c>
      <c r="E1397" s="126">
        <v>1666.8000000000002</v>
      </c>
      <c r="F1397" s="127">
        <f>SUM(F1393:F1396)</f>
        <v>6542.3</v>
      </c>
      <c r="G1397" s="128">
        <f t="shared" si="810"/>
        <v>2.9250659947204221</v>
      </c>
      <c r="H1397" s="126">
        <f t="shared" si="811"/>
        <v>4518.7000000000007</v>
      </c>
      <c r="I1397" s="127">
        <f t="shared" si="811"/>
        <v>10197.799999999999</v>
      </c>
      <c r="J1397" s="128">
        <f t="shared" si="812"/>
        <v>1.2567995219864114</v>
      </c>
    </row>
    <row r="1398" spans="1:11" s="134" customFormat="1" ht="16" thickBot="1" x14ac:dyDescent="0.25">
      <c r="A1398" s="130" t="s">
        <v>17</v>
      </c>
      <c r="B1398" s="131">
        <v>2.4247118428201101E-2</v>
      </c>
      <c r="C1398" s="132">
        <f>C1397/C1461</f>
        <v>3.2289635958756183E-2</v>
      </c>
      <c r="D1398" s="133">
        <f t="shared" si="809"/>
        <v>0.3316896213614014</v>
      </c>
      <c r="E1398" s="131">
        <v>2.1961573833736075E-2</v>
      </c>
      <c r="F1398" s="132">
        <f>F1397/F1461</f>
        <v>3.4486194031030877E-2</v>
      </c>
      <c r="G1398" s="133">
        <f t="shared" si="810"/>
        <v>0.5702970238888444</v>
      </c>
      <c r="H1398" s="131">
        <f>H1397/H1461</f>
        <v>2.335072911924339E-2</v>
      </c>
      <c r="I1398" s="132">
        <f>I1397/I1461</f>
        <v>3.3665271897463829E-2</v>
      </c>
      <c r="J1398" s="133">
        <f t="shared" si="812"/>
        <v>0.44172251433982851</v>
      </c>
    </row>
    <row r="1399" spans="1:11" x14ac:dyDescent="0.2">
      <c r="A1399" s="135" t="s">
        <v>23</v>
      </c>
      <c r="B1399" s="118">
        <v>5</v>
      </c>
      <c r="C1399" s="119">
        <f>'UI System Office'!C29</f>
        <v>2.8</v>
      </c>
      <c r="D1399" s="120">
        <f t="shared" si="809"/>
        <v>-0.44000000000000006</v>
      </c>
      <c r="E1399" s="118">
        <v>25284.400000000001</v>
      </c>
      <c r="F1399" s="119">
        <f>'UI System Office'!D29</f>
        <v>135332.4</v>
      </c>
      <c r="G1399" s="120">
        <f t="shared" si="810"/>
        <v>4.3524070177658949</v>
      </c>
      <c r="H1399" s="118">
        <f t="shared" ref="H1399:I1405" si="813">B1399+E1399</f>
        <v>25289.4</v>
      </c>
      <c r="I1399" s="119">
        <f t="shared" si="813"/>
        <v>135335.19999999998</v>
      </c>
      <c r="J1399" s="120">
        <f t="shared" si="812"/>
        <v>4.35145950477275</v>
      </c>
      <c r="K1399" s="136"/>
    </row>
    <row r="1400" spans="1:11" x14ac:dyDescent="0.2">
      <c r="A1400" s="135" t="s">
        <v>24</v>
      </c>
      <c r="B1400" s="118">
        <v>0</v>
      </c>
      <c r="C1400" s="119">
        <f>'UI System Office'!C30</f>
        <v>0</v>
      </c>
      <c r="D1400" s="120">
        <f t="shared" si="809"/>
        <v>0</v>
      </c>
      <c r="E1400" s="118">
        <v>0</v>
      </c>
      <c r="F1400" s="119">
        <f>'UI System Office'!D30</f>
        <v>0</v>
      </c>
      <c r="G1400" s="120">
        <f t="shared" si="810"/>
        <v>0</v>
      </c>
      <c r="H1400" s="118">
        <f t="shared" si="813"/>
        <v>0</v>
      </c>
      <c r="I1400" s="119">
        <f t="shared" si="813"/>
        <v>0</v>
      </c>
      <c r="J1400" s="120">
        <f t="shared" si="812"/>
        <v>0</v>
      </c>
    </row>
    <row r="1401" spans="1:11" x14ac:dyDescent="0.2">
      <c r="A1401" s="135" t="s">
        <v>25</v>
      </c>
      <c r="B1401" s="118">
        <v>0</v>
      </c>
      <c r="C1401" s="119">
        <f>'UI System Office'!C31</f>
        <v>0</v>
      </c>
      <c r="D1401" s="120">
        <f t="shared" si="809"/>
        <v>0</v>
      </c>
      <c r="E1401" s="118">
        <v>0</v>
      </c>
      <c r="F1401" s="119">
        <f>'UI System Office'!D31</f>
        <v>0</v>
      </c>
      <c r="G1401" s="120">
        <f t="shared" si="810"/>
        <v>0</v>
      </c>
      <c r="H1401" s="118">
        <f t="shared" si="813"/>
        <v>0</v>
      </c>
      <c r="I1401" s="119">
        <f t="shared" si="813"/>
        <v>0</v>
      </c>
      <c r="J1401" s="120">
        <f t="shared" si="812"/>
        <v>0</v>
      </c>
    </row>
    <row r="1402" spans="1:11" x14ac:dyDescent="0.2">
      <c r="A1402" s="135" t="s">
        <v>26</v>
      </c>
      <c r="B1402" s="118">
        <v>7207</v>
      </c>
      <c r="C1402" s="119">
        <f>'UI System Office'!C32</f>
        <v>6518.1</v>
      </c>
      <c r="D1402" s="120">
        <f t="shared" si="809"/>
        <v>-9.5587623144165343E-2</v>
      </c>
      <c r="E1402" s="118">
        <v>11043.4</v>
      </c>
      <c r="F1402" s="119">
        <f>'UI System Office'!D32</f>
        <v>7320.3</v>
      </c>
      <c r="G1402" s="120">
        <f t="shared" si="810"/>
        <v>-0.3371334914971838</v>
      </c>
      <c r="H1402" s="118">
        <f t="shared" si="813"/>
        <v>18250.400000000001</v>
      </c>
      <c r="I1402" s="119">
        <f t="shared" si="813"/>
        <v>13838.400000000001</v>
      </c>
      <c r="J1402" s="120">
        <f t="shared" si="812"/>
        <v>-0.24174812606846971</v>
      </c>
    </row>
    <row r="1403" spans="1:11" x14ac:dyDescent="0.2">
      <c r="A1403" s="135" t="s">
        <v>27</v>
      </c>
      <c r="B1403" s="118">
        <v>0</v>
      </c>
      <c r="C1403" s="119">
        <f>'UI System Office'!C33</f>
        <v>0</v>
      </c>
      <c r="D1403" s="120">
        <f t="shared" si="809"/>
        <v>0</v>
      </c>
      <c r="E1403" s="118">
        <v>0</v>
      </c>
      <c r="F1403" s="119">
        <f>'UI System Office'!D33</f>
        <v>0</v>
      </c>
      <c r="G1403" s="120">
        <f t="shared" si="810"/>
        <v>0</v>
      </c>
      <c r="H1403" s="118">
        <f t="shared" si="813"/>
        <v>0</v>
      </c>
      <c r="I1403" s="119">
        <f t="shared" si="813"/>
        <v>0</v>
      </c>
      <c r="J1403" s="120">
        <f t="shared" si="812"/>
        <v>0</v>
      </c>
    </row>
    <row r="1404" spans="1:11" ht="16" thickBot="1" x14ac:dyDescent="0.25">
      <c r="A1404" s="121" t="s">
        <v>28</v>
      </c>
      <c r="B1404" s="122">
        <v>1066.7</v>
      </c>
      <c r="C1404" s="123">
        <f>'UI System Office'!C34</f>
        <v>1506</v>
      </c>
      <c r="D1404" s="124">
        <f t="shared" si="809"/>
        <v>0.41183088028499104</v>
      </c>
      <c r="E1404" s="122">
        <v>4322</v>
      </c>
      <c r="F1404" s="123">
        <f>'UI System Office'!D34</f>
        <v>3871.1</v>
      </c>
      <c r="G1404" s="124">
        <f t="shared" si="810"/>
        <v>-0.10432670060157337</v>
      </c>
      <c r="H1404" s="122">
        <f t="shared" si="813"/>
        <v>5388.7</v>
      </c>
      <c r="I1404" s="123">
        <f t="shared" si="813"/>
        <v>5377.1</v>
      </c>
      <c r="J1404" s="124">
        <f t="shared" si="812"/>
        <v>-2.1526527733960795E-3</v>
      </c>
    </row>
    <row r="1405" spans="1:11" s="129" customFormat="1" ht="16" thickTop="1" x14ac:dyDescent="0.2">
      <c r="A1405" s="125" t="s">
        <v>29</v>
      </c>
      <c r="B1405" s="126">
        <v>8278.7000000000007</v>
      </c>
      <c r="C1405" s="127">
        <f>SUM(C1399:C1404)</f>
        <v>8026.9000000000005</v>
      </c>
      <c r="D1405" s="128">
        <f t="shared" si="809"/>
        <v>-3.0415403384589389E-2</v>
      </c>
      <c r="E1405" s="126">
        <v>40649.800000000003</v>
      </c>
      <c r="F1405" s="127">
        <f>SUM(F1399:F1404)</f>
        <v>146523.79999999999</v>
      </c>
      <c r="G1405" s="128">
        <f t="shared" si="810"/>
        <v>2.6045392597257546</v>
      </c>
      <c r="H1405" s="126">
        <f t="shared" si="813"/>
        <v>48928.5</v>
      </c>
      <c r="I1405" s="127">
        <f t="shared" si="813"/>
        <v>154550.69999999998</v>
      </c>
      <c r="J1405" s="128">
        <f t="shared" si="812"/>
        <v>2.1587050492044511</v>
      </c>
    </row>
    <row r="1406" spans="1:11" s="134" customFormat="1" ht="16" thickBot="1" x14ac:dyDescent="0.25">
      <c r="A1406" s="130" t="s">
        <v>17</v>
      </c>
      <c r="B1406" s="131">
        <v>7.038627558173445E-2</v>
      </c>
      <c r="C1406" s="132">
        <f>C1405/C1461</f>
        <v>7.0902934995852832E-2</v>
      </c>
      <c r="D1406" s="133">
        <f t="shared" si="809"/>
        <v>7.3403431258189274E-3</v>
      </c>
      <c r="E1406" s="131">
        <v>0.53559730263175231</v>
      </c>
      <c r="F1406" s="132">
        <f>F1405/F1461</f>
        <v>0.7723657119000904</v>
      </c>
      <c r="G1406" s="133">
        <f t="shared" si="810"/>
        <v>0.4420642301687005</v>
      </c>
      <c r="H1406" s="131">
        <f>H1405/H1461</f>
        <v>0.25284177965142629</v>
      </c>
      <c r="I1406" s="132">
        <f>I1405/I1461</f>
        <v>0.51020723464309581</v>
      </c>
      <c r="J1406" s="133">
        <f t="shared" si="812"/>
        <v>1.0178913285078111</v>
      </c>
    </row>
    <row r="1407" spans="1:11" x14ac:dyDescent="0.2">
      <c r="A1407" s="135" t="s">
        <v>30</v>
      </c>
      <c r="B1407" s="118">
        <v>0</v>
      </c>
      <c r="C1407" s="119">
        <f>'UI System Office'!C36</f>
        <v>0</v>
      </c>
      <c r="D1407" s="120">
        <f t="shared" si="809"/>
        <v>0</v>
      </c>
      <c r="E1407" s="118">
        <v>0</v>
      </c>
      <c r="F1407" s="119">
        <f>'UI System Office'!D36</f>
        <v>0</v>
      </c>
      <c r="G1407" s="120">
        <f t="shared" si="810"/>
        <v>0</v>
      </c>
      <c r="H1407" s="118">
        <f t="shared" ref="H1407:I1412" si="814">B1407+E1407</f>
        <v>0</v>
      </c>
      <c r="I1407" s="119">
        <f t="shared" si="814"/>
        <v>0</v>
      </c>
      <c r="J1407" s="120">
        <f t="shared" si="812"/>
        <v>0</v>
      </c>
    </row>
    <row r="1408" spans="1:11" x14ac:dyDescent="0.2">
      <c r="A1408" s="135" t="s">
        <v>31</v>
      </c>
      <c r="B1408" s="118">
        <v>1296.5999999999999</v>
      </c>
      <c r="C1408" s="119">
        <f>'UI System Office'!C37</f>
        <v>829.3</v>
      </c>
      <c r="D1408" s="120">
        <f t="shared" si="809"/>
        <v>-0.36040413388863179</v>
      </c>
      <c r="E1408" s="118">
        <v>7.7</v>
      </c>
      <c r="F1408" s="119">
        <f>'UI System Office'!D37</f>
        <v>1574.7</v>
      </c>
      <c r="G1408" s="120">
        <f t="shared" si="810"/>
        <v>203.50649350649351</v>
      </c>
      <c r="H1408" s="118">
        <f t="shared" si="814"/>
        <v>1304.3</v>
      </c>
      <c r="I1408" s="119">
        <f t="shared" si="814"/>
        <v>2404</v>
      </c>
      <c r="J1408" s="120">
        <f t="shared" si="812"/>
        <v>0.84313424825576944</v>
      </c>
    </row>
    <row r="1409" spans="1:10" x14ac:dyDescent="0.2">
      <c r="A1409" s="135" t="s">
        <v>32</v>
      </c>
      <c r="B1409" s="118">
        <v>0</v>
      </c>
      <c r="C1409" s="119">
        <f>'UI System Office'!C39</f>
        <v>0</v>
      </c>
      <c r="D1409" s="120">
        <f t="shared" si="809"/>
        <v>0</v>
      </c>
      <c r="E1409" s="118">
        <v>0</v>
      </c>
      <c r="F1409" s="119">
        <f>'UI System Office'!D39</f>
        <v>0</v>
      </c>
      <c r="G1409" s="120">
        <f t="shared" si="810"/>
        <v>0</v>
      </c>
      <c r="H1409" s="118">
        <f t="shared" si="814"/>
        <v>0</v>
      </c>
      <c r="I1409" s="119">
        <f t="shared" si="814"/>
        <v>0</v>
      </c>
      <c r="J1409" s="120">
        <f t="shared" si="812"/>
        <v>0</v>
      </c>
    </row>
    <row r="1410" spans="1:10" x14ac:dyDescent="0.2">
      <c r="A1410" s="135" t="s">
        <v>33</v>
      </c>
      <c r="B1410" s="118">
        <v>0</v>
      </c>
      <c r="C1410" s="119">
        <f>'UI System Office'!C40</f>
        <v>0</v>
      </c>
      <c r="D1410" s="120">
        <f t="shared" si="809"/>
        <v>0</v>
      </c>
      <c r="E1410" s="118">
        <v>0</v>
      </c>
      <c r="F1410" s="119">
        <f>'UI System Office'!D40</f>
        <v>0</v>
      </c>
      <c r="G1410" s="120">
        <f t="shared" si="810"/>
        <v>0</v>
      </c>
      <c r="H1410" s="118">
        <f t="shared" si="814"/>
        <v>0</v>
      </c>
      <c r="I1410" s="119">
        <f t="shared" si="814"/>
        <v>0</v>
      </c>
      <c r="J1410" s="120">
        <f t="shared" si="812"/>
        <v>0</v>
      </c>
    </row>
    <row r="1411" spans="1:10" ht="16" thickBot="1" x14ac:dyDescent="0.25">
      <c r="A1411" s="121" t="s">
        <v>34</v>
      </c>
      <c r="B1411" s="122">
        <v>1760.8</v>
      </c>
      <c r="C1411" s="123">
        <f>'UI System Office'!C41</f>
        <v>3127.5</v>
      </c>
      <c r="D1411" s="124">
        <f t="shared" si="809"/>
        <v>0.77618128123580199</v>
      </c>
      <c r="E1411" s="122">
        <v>4649.8999999999996</v>
      </c>
      <c r="F1411" s="123">
        <f>'UI System Office'!D41</f>
        <v>5512.8</v>
      </c>
      <c r="G1411" s="124">
        <f t="shared" si="810"/>
        <v>0.18557388330931862</v>
      </c>
      <c r="H1411" s="122">
        <f t="shared" si="814"/>
        <v>6410.7</v>
      </c>
      <c r="I1411" s="123">
        <f t="shared" si="814"/>
        <v>8640.2999999999993</v>
      </c>
      <c r="J1411" s="124">
        <f t="shared" si="812"/>
        <v>0.34779353268753793</v>
      </c>
    </row>
    <row r="1412" spans="1:10" s="129" customFormat="1" ht="16" thickTop="1" x14ac:dyDescent="0.2">
      <c r="A1412" s="125" t="s">
        <v>35</v>
      </c>
      <c r="B1412" s="126">
        <v>3057.3999999999996</v>
      </c>
      <c r="C1412" s="127">
        <f>SUM(C1407:C1411)</f>
        <v>3956.8</v>
      </c>
      <c r="D1412" s="128">
        <f t="shared" si="809"/>
        <v>0.29417151828350907</v>
      </c>
      <c r="E1412" s="126">
        <v>4657.5999999999995</v>
      </c>
      <c r="F1412" s="127">
        <f>SUM(F1407:F1411)</f>
        <v>7087.5</v>
      </c>
      <c r="G1412" s="128">
        <f t="shared" si="810"/>
        <v>0.52170645826176587</v>
      </c>
      <c r="H1412" s="126">
        <f t="shared" si="814"/>
        <v>7714.9999999999991</v>
      </c>
      <c r="I1412" s="127">
        <f t="shared" si="814"/>
        <v>11044.3</v>
      </c>
      <c r="J1412" s="128">
        <f t="shared" si="812"/>
        <v>0.43153596889176937</v>
      </c>
    </row>
    <row r="1413" spans="1:10" s="134" customFormat="1" ht="16" thickBot="1" x14ac:dyDescent="0.25">
      <c r="A1413" s="130" t="s">
        <v>17</v>
      </c>
      <c r="B1413" s="131">
        <v>2.5994298496574926E-2</v>
      </c>
      <c r="C1413" s="132">
        <f>C1412/C1461</f>
        <v>3.4951068680510587E-2</v>
      </c>
      <c r="D1413" s="133">
        <f t="shared" si="809"/>
        <v>0.34456672047202302</v>
      </c>
      <c r="E1413" s="131">
        <v>6.1368026330699016E-2</v>
      </c>
      <c r="F1413" s="132">
        <f>F1412/F1461</f>
        <v>3.7360087460821326E-2</v>
      </c>
      <c r="G1413" s="133">
        <f t="shared" si="810"/>
        <v>-0.39121249786499734</v>
      </c>
      <c r="H1413" s="131">
        <f>H1412/H1461</f>
        <v>3.9867854727015005E-2</v>
      </c>
      <c r="I1413" s="132">
        <f>I1412/I1461</f>
        <v>3.6459762146459018E-2</v>
      </c>
      <c r="J1413" s="133">
        <f t="shared" si="812"/>
        <v>-8.5484724570510096E-2</v>
      </c>
    </row>
    <row r="1414" spans="1:10" x14ac:dyDescent="0.2">
      <c r="A1414" s="135" t="s">
        <v>36</v>
      </c>
      <c r="B1414" s="118">
        <v>0</v>
      </c>
      <c r="C1414" s="119">
        <f>'UI System Office'!C43</f>
        <v>0</v>
      </c>
      <c r="D1414" s="120">
        <f t="shared" si="809"/>
        <v>0</v>
      </c>
      <c r="E1414" s="118">
        <v>330.6</v>
      </c>
      <c r="F1414" s="119">
        <f>'UI System Office'!D43</f>
        <v>708.6</v>
      </c>
      <c r="G1414" s="120">
        <f t="shared" si="810"/>
        <v>1.1433756805807622</v>
      </c>
      <c r="H1414" s="118">
        <f t="shared" ref="H1414:I1421" si="815">B1414+E1414</f>
        <v>330.6</v>
      </c>
      <c r="I1414" s="119">
        <f t="shared" si="815"/>
        <v>708.6</v>
      </c>
      <c r="J1414" s="120">
        <f t="shared" si="812"/>
        <v>1.1433756805807622</v>
      </c>
    </row>
    <row r="1415" spans="1:10" x14ac:dyDescent="0.2">
      <c r="A1415" s="135" t="s">
        <v>37</v>
      </c>
      <c r="B1415" s="118">
        <v>0</v>
      </c>
      <c r="C1415" s="119">
        <f>'UI System Office'!C44</f>
        <v>0</v>
      </c>
      <c r="D1415" s="120">
        <f t="shared" si="809"/>
        <v>0</v>
      </c>
      <c r="E1415" s="118">
        <v>0</v>
      </c>
      <c r="F1415" s="119">
        <f>'UI System Office'!D44</f>
        <v>0</v>
      </c>
      <c r="G1415" s="120">
        <f t="shared" si="810"/>
        <v>0</v>
      </c>
      <c r="H1415" s="118">
        <f t="shared" si="815"/>
        <v>0</v>
      </c>
      <c r="I1415" s="119">
        <f t="shared" si="815"/>
        <v>0</v>
      </c>
      <c r="J1415" s="120">
        <f t="shared" si="812"/>
        <v>0</v>
      </c>
    </row>
    <row r="1416" spans="1:10" x14ac:dyDescent="0.2">
      <c r="A1416" s="135" t="s">
        <v>38</v>
      </c>
      <c r="B1416" s="118">
        <v>0</v>
      </c>
      <c r="C1416" s="119">
        <f>'UI System Office'!C45</f>
        <v>0</v>
      </c>
      <c r="D1416" s="120">
        <f t="shared" si="809"/>
        <v>0</v>
      </c>
      <c r="E1416" s="118">
        <v>0</v>
      </c>
      <c r="F1416" s="119">
        <f>'UI System Office'!D45</f>
        <v>0</v>
      </c>
      <c r="G1416" s="120">
        <f t="shared" si="810"/>
        <v>0</v>
      </c>
      <c r="H1416" s="118">
        <f t="shared" si="815"/>
        <v>0</v>
      </c>
      <c r="I1416" s="119">
        <f t="shared" si="815"/>
        <v>0</v>
      </c>
      <c r="J1416" s="120">
        <f t="shared" si="812"/>
        <v>0</v>
      </c>
    </row>
    <row r="1417" spans="1:10" x14ac:dyDescent="0.2">
      <c r="A1417" s="135" t="s">
        <v>39</v>
      </c>
      <c r="B1417" s="118">
        <v>0</v>
      </c>
      <c r="C1417" s="119">
        <f>'UI System Office'!C46</f>
        <v>0</v>
      </c>
      <c r="D1417" s="120">
        <f t="shared" si="809"/>
        <v>0</v>
      </c>
      <c r="E1417" s="118">
        <v>0</v>
      </c>
      <c r="F1417" s="119">
        <f>'UI System Office'!D46</f>
        <v>0</v>
      </c>
      <c r="G1417" s="120">
        <f t="shared" si="810"/>
        <v>0</v>
      </c>
      <c r="H1417" s="118">
        <f t="shared" si="815"/>
        <v>0</v>
      </c>
      <c r="I1417" s="119">
        <f t="shared" si="815"/>
        <v>0</v>
      </c>
      <c r="J1417" s="120">
        <f t="shared" si="812"/>
        <v>0</v>
      </c>
    </row>
    <row r="1418" spans="1:10" x14ac:dyDescent="0.2">
      <c r="A1418" s="135" t="s">
        <v>40</v>
      </c>
      <c r="B1418" s="118">
        <v>5</v>
      </c>
      <c r="C1418" s="119">
        <f>'UI System Office'!C47</f>
        <v>3.8</v>
      </c>
      <c r="D1418" s="120">
        <f t="shared" si="809"/>
        <v>-0.24000000000000005</v>
      </c>
      <c r="E1418" s="118">
        <v>125.7</v>
      </c>
      <c r="F1418" s="119">
        <f>'UI System Office'!D47</f>
        <v>132.5</v>
      </c>
      <c r="G1418" s="120">
        <f t="shared" si="810"/>
        <v>5.4097056483691307E-2</v>
      </c>
      <c r="H1418" s="118">
        <f t="shared" si="815"/>
        <v>130.69999999999999</v>
      </c>
      <c r="I1418" s="119">
        <f t="shared" si="815"/>
        <v>136.30000000000001</v>
      </c>
      <c r="J1418" s="120">
        <f t="shared" si="812"/>
        <v>4.2846212700841803E-2</v>
      </c>
    </row>
    <row r="1419" spans="1:10" x14ac:dyDescent="0.2">
      <c r="A1419" s="135" t="s">
        <v>41</v>
      </c>
      <c r="B1419" s="118">
        <v>0</v>
      </c>
      <c r="C1419" s="119">
        <f>'UI System Office'!C48</f>
        <v>0</v>
      </c>
      <c r="D1419" s="120">
        <f t="shared" si="809"/>
        <v>0</v>
      </c>
      <c r="E1419" s="118">
        <v>0</v>
      </c>
      <c r="F1419" s="119">
        <f>'UI System Office'!D48</f>
        <v>0</v>
      </c>
      <c r="G1419" s="120">
        <f t="shared" si="810"/>
        <v>0</v>
      </c>
      <c r="H1419" s="118">
        <f t="shared" si="815"/>
        <v>0</v>
      </c>
      <c r="I1419" s="119">
        <f t="shared" si="815"/>
        <v>0</v>
      </c>
      <c r="J1419" s="120">
        <f t="shared" si="812"/>
        <v>0</v>
      </c>
    </row>
    <row r="1420" spans="1:10" ht="16" thickBot="1" x14ac:dyDescent="0.25">
      <c r="A1420" s="121" t="s">
        <v>42</v>
      </c>
      <c r="B1420" s="122">
        <v>0</v>
      </c>
      <c r="C1420" s="123">
        <f>'UI System Office'!C49</f>
        <v>30.9</v>
      </c>
      <c r="D1420" s="124">
        <f t="shared" si="809"/>
        <v>0</v>
      </c>
      <c r="E1420" s="122">
        <v>0</v>
      </c>
      <c r="F1420" s="123">
        <f>'UI System Office'!D49</f>
        <v>32.200000000000003</v>
      </c>
      <c r="G1420" s="124">
        <f t="shared" si="810"/>
        <v>0</v>
      </c>
      <c r="H1420" s="122">
        <f t="shared" si="815"/>
        <v>0</v>
      </c>
      <c r="I1420" s="123">
        <f t="shared" si="815"/>
        <v>63.1</v>
      </c>
      <c r="J1420" s="124">
        <f t="shared" si="812"/>
        <v>0</v>
      </c>
    </row>
    <row r="1421" spans="1:10" s="129" customFormat="1" ht="16" thickTop="1" x14ac:dyDescent="0.2">
      <c r="A1421" s="125" t="s">
        <v>43</v>
      </c>
      <c r="B1421" s="126">
        <v>5</v>
      </c>
      <c r="C1421" s="127">
        <f>SUM(C1414:C1420)</f>
        <v>34.699999999999996</v>
      </c>
      <c r="D1421" s="128">
        <f t="shared" si="809"/>
        <v>5.9399999999999995</v>
      </c>
      <c r="E1421" s="126">
        <v>456.3</v>
      </c>
      <c r="F1421" s="127">
        <f>SUM(F1414:F1420)</f>
        <v>873.30000000000007</v>
      </c>
      <c r="G1421" s="128">
        <f t="shared" si="810"/>
        <v>0.91387245233399095</v>
      </c>
      <c r="H1421" s="126">
        <f t="shared" si="815"/>
        <v>461.3</v>
      </c>
      <c r="I1421" s="127">
        <f t="shared" si="815"/>
        <v>908.00000000000011</v>
      </c>
      <c r="J1421" s="128">
        <f t="shared" si="812"/>
        <v>0.96835031432907026</v>
      </c>
    </row>
    <row r="1422" spans="1:10" s="134" customFormat="1" ht="16" thickBot="1" x14ac:dyDescent="0.25">
      <c r="A1422" s="130" t="s">
        <v>17</v>
      </c>
      <c r="B1422" s="131">
        <v>4.2510463950701463E-5</v>
      </c>
      <c r="C1422" s="132">
        <f>C1421/C1461</f>
        <v>3.0651083785223347E-4</v>
      </c>
      <c r="D1422" s="133">
        <f t="shared" si="809"/>
        <v>6.2102444755175563</v>
      </c>
      <c r="E1422" s="131">
        <v>6.0121587115033416E-3</v>
      </c>
      <c r="F1422" s="132">
        <f>F1421/F1461</f>
        <v>4.6033953269185553E-3</v>
      </c>
      <c r="G1422" s="133">
        <f t="shared" si="810"/>
        <v>-0.23431906112014875</v>
      </c>
      <c r="H1422" s="131">
        <f>H1421/H1461</f>
        <v>2.383803160800003E-3</v>
      </c>
      <c r="I1422" s="132">
        <f>I1421/I1461</f>
        <v>2.9975158252659555E-3</v>
      </c>
      <c r="J1422" s="133">
        <f t="shared" si="812"/>
        <v>0.25745106582541444</v>
      </c>
    </row>
    <row r="1423" spans="1:10" x14ac:dyDescent="0.2">
      <c r="A1423" s="135" t="s">
        <v>44</v>
      </c>
      <c r="B1423" s="118">
        <v>9727.6</v>
      </c>
      <c r="C1423" s="119">
        <f>'UI System Office'!C51</f>
        <v>10935.2</v>
      </c>
      <c r="D1423" s="120">
        <f t="shared" si="809"/>
        <v>0.12414161766520009</v>
      </c>
      <c r="E1423" s="118">
        <v>3332.5</v>
      </c>
      <c r="F1423" s="119">
        <f>'UI System Office'!D51</f>
        <v>3221.7</v>
      </c>
      <c r="G1423" s="120">
        <f t="shared" si="810"/>
        <v>-3.3248312078019558E-2</v>
      </c>
      <c r="H1423" s="118">
        <f t="shared" ref="H1423:I1428" si="816">B1423+E1423</f>
        <v>13060.1</v>
      </c>
      <c r="I1423" s="119">
        <f t="shared" si="816"/>
        <v>14156.900000000001</v>
      </c>
      <c r="J1423" s="120">
        <f t="shared" si="812"/>
        <v>8.3980980237517405E-2</v>
      </c>
    </row>
    <row r="1424" spans="1:10" x14ac:dyDescent="0.2">
      <c r="A1424" s="135" t="s">
        <v>45</v>
      </c>
      <c r="B1424" s="118">
        <v>14845.6</v>
      </c>
      <c r="C1424" s="119">
        <f>'UI System Office'!C52</f>
        <v>15578.6</v>
      </c>
      <c r="D1424" s="120">
        <f t="shared" si="809"/>
        <v>4.9374898959961201E-2</v>
      </c>
      <c r="E1424" s="118">
        <v>12338.6</v>
      </c>
      <c r="F1424" s="119">
        <f>'UI System Office'!D52</f>
        <v>12986.4</v>
      </c>
      <c r="G1424" s="120">
        <f t="shared" si="810"/>
        <v>5.2501904592093043E-2</v>
      </c>
      <c r="H1424" s="118">
        <f t="shared" si="816"/>
        <v>27184.2</v>
      </c>
      <c r="I1424" s="119">
        <f t="shared" si="816"/>
        <v>28565</v>
      </c>
      <c r="J1424" s="120">
        <f t="shared" si="812"/>
        <v>5.079421134335383E-2</v>
      </c>
    </row>
    <row r="1425" spans="1:10" x14ac:dyDescent="0.2">
      <c r="A1425" s="135" t="s">
        <v>46</v>
      </c>
      <c r="B1425" s="118">
        <v>29843.599999999999</v>
      </c>
      <c r="C1425" s="119">
        <f>'UI System Office'!C53</f>
        <v>30708.2</v>
      </c>
      <c r="D1425" s="120">
        <f t="shared" ref="D1425:D1456" si="817">IFERROR((C1425-B1425)/B1425,0)</f>
        <v>2.8971035665938501E-2</v>
      </c>
      <c r="E1425" s="118">
        <v>8345.2000000000007</v>
      </c>
      <c r="F1425" s="119">
        <f>'UI System Office'!D53</f>
        <v>7758.6</v>
      </c>
      <c r="G1425" s="120">
        <f t="shared" ref="G1425:G1456" si="818">IFERROR((F1425-E1425)/E1425,0)</f>
        <v>-7.0291904328236635E-2</v>
      </c>
      <c r="H1425" s="118">
        <f t="shared" si="816"/>
        <v>38188.800000000003</v>
      </c>
      <c r="I1425" s="119">
        <f t="shared" si="816"/>
        <v>38466.800000000003</v>
      </c>
      <c r="J1425" s="120">
        <f t="shared" si="812"/>
        <v>7.2796212502094851E-3</v>
      </c>
    </row>
    <row r="1426" spans="1:10" x14ac:dyDescent="0.2">
      <c r="A1426" s="135" t="s">
        <v>47</v>
      </c>
      <c r="B1426" s="118">
        <v>0</v>
      </c>
      <c r="C1426" s="119">
        <f>'UI System Office'!C54</f>
        <v>0</v>
      </c>
      <c r="D1426" s="120">
        <f t="shared" si="817"/>
        <v>0</v>
      </c>
      <c r="E1426" s="118">
        <v>0</v>
      </c>
      <c r="F1426" s="119">
        <f>'UI System Office'!D54</f>
        <v>0</v>
      </c>
      <c r="G1426" s="120">
        <f t="shared" si="818"/>
        <v>0</v>
      </c>
      <c r="H1426" s="118">
        <f t="shared" si="816"/>
        <v>0</v>
      </c>
      <c r="I1426" s="119">
        <f t="shared" si="816"/>
        <v>0</v>
      </c>
      <c r="J1426" s="120">
        <f t="shared" si="812"/>
        <v>0</v>
      </c>
    </row>
    <row r="1427" spans="1:10" ht="16" thickBot="1" x14ac:dyDescent="0.25">
      <c r="A1427" s="121" t="s">
        <v>48</v>
      </c>
      <c r="B1427" s="122">
        <v>4050.8</v>
      </c>
      <c r="C1427" s="123">
        <f>'UI System Office'!C55</f>
        <v>3545.3</v>
      </c>
      <c r="D1427" s="124">
        <f t="shared" si="817"/>
        <v>-0.12479016490569764</v>
      </c>
      <c r="E1427" s="122">
        <v>1155.5</v>
      </c>
      <c r="F1427" s="123">
        <f>'UI System Office'!D55</f>
        <v>2047.8</v>
      </c>
      <c r="G1427" s="124">
        <f t="shared" si="818"/>
        <v>0.77221981826049324</v>
      </c>
      <c r="H1427" s="122">
        <f t="shared" si="816"/>
        <v>5206.3</v>
      </c>
      <c r="I1427" s="123">
        <f t="shared" si="816"/>
        <v>5593.1</v>
      </c>
      <c r="J1427" s="124">
        <f t="shared" si="812"/>
        <v>7.4294604613641194E-2</v>
      </c>
    </row>
    <row r="1428" spans="1:10" s="129" customFormat="1" ht="16" thickTop="1" x14ac:dyDescent="0.2">
      <c r="A1428" s="125" t="s">
        <v>49</v>
      </c>
      <c r="B1428" s="126">
        <v>58467.600000000006</v>
      </c>
      <c r="C1428" s="127">
        <f>SUM(C1423:C1427)</f>
        <v>60767.3</v>
      </c>
      <c r="D1428" s="128">
        <f t="shared" si="817"/>
        <v>3.9332895483994504E-2</v>
      </c>
      <c r="E1428" s="126">
        <v>25171.800000000003</v>
      </c>
      <c r="F1428" s="127">
        <f>SUM(F1423:F1427)</f>
        <v>26014.499999999996</v>
      </c>
      <c r="G1428" s="128">
        <f t="shared" si="818"/>
        <v>3.3477939599074892E-2</v>
      </c>
      <c r="H1428" s="126">
        <f t="shared" si="816"/>
        <v>83639.400000000009</v>
      </c>
      <c r="I1428" s="127">
        <f t="shared" si="816"/>
        <v>86781.8</v>
      </c>
      <c r="J1428" s="128">
        <f t="shared" si="812"/>
        <v>3.7570809929291626E-2</v>
      </c>
    </row>
    <row r="1429" spans="1:10" s="134" customFormat="1" ht="16" thickBot="1" x14ac:dyDescent="0.25">
      <c r="A1429" s="130" t="s">
        <v>17</v>
      </c>
      <c r="B1429" s="131">
        <v>0.49709696041680662</v>
      </c>
      <c r="C1429" s="132">
        <f>C1428/C1461</f>
        <v>0.53676760913596622</v>
      </c>
      <c r="D1429" s="133">
        <f t="shared" si="817"/>
        <v>7.980464955146073E-2</v>
      </c>
      <c r="E1429" s="131">
        <v>0.33166087366692931</v>
      </c>
      <c r="F1429" s="132">
        <f>F1428/F1461</f>
        <v>0.13712931149905272</v>
      </c>
      <c r="G1429" s="133">
        <f t="shared" si="818"/>
        <v>-0.58653756777845034</v>
      </c>
      <c r="H1429" s="131">
        <f>H1428/H1461</f>
        <v>0.43221301991635769</v>
      </c>
      <c r="I1429" s="132">
        <f>I1428/I1461</f>
        <v>0.28648658463112897</v>
      </c>
      <c r="J1429" s="133">
        <f t="shared" si="812"/>
        <v>-0.33716345544942133</v>
      </c>
    </row>
    <row r="1430" spans="1:10" x14ac:dyDescent="0.2">
      <c r="A1430" s="135" t="s">
        <v>50</v>
      </c>
      <c r="B1430" s="118">
        <v>0</v>
      </c>
      <c r="C1430" s="119">
        <f>'UI System Office'!C57</f>
        <v>0</v>
      </c>
      <c r="D1430" s="120">
        <f t="shared" si="817"/>
        <v>0</v>
      </c>
      <c r="E1430" s="118">
        <v>0</v>
      </c>
      <c r="F1430" s="119">
        <f>'UI System Office'!D57</f>
        <v>0</v>
      </c>
      <c r="G1430" s="120">
        <f t="shared" si="818"/>
        <v>0</v>
      </c>
      <c r="H1430" s="118">
        <f t="shared" ref="H1430:H1443" si="819">B1430+E1430</f>
        <v>0</v>
      </c>
      <c r="I1430" s="119">
        <f t="shared" ref="I1430:I1443" si="820">C1430+F1430</f>
        <v>0</v>
      </c>
      <c r="J1430" s="120">
        <f t="shared" si="812"/>
        <v>0</v>
      </c>
    </row>
    <row r="1431" spans="1:10" x14ac:dyDescent="0.2">
      <c r="A1431" s="135" t="s">
        <v>51</v>
      </c>
      <c r="B1431" s="118">
        <v>0</v>
      </c>
      <c r="C1431" s="119">
        <f>'UI System Office'!C58</f>
        <v>0</v>
      </c>
      <c r="D1431" s="120">
        <f t="shared" si="817"/>
        <v>0</v>
      </c>
      <c r="E1431" s="118">
        <v>0</v>
      </c>
      <c r="F1431" s="119">
        <f>'UI System Office'!D58</f>
        <v>0</v>
      </c>
      <c r="G1431" s="120">
        <f t="shared" si="818"/>
        <v>0</v>
      </c>
      <c r="H1431" s="118">
        <f t="shared" si="819"/>
        <v>0</v>
      </c>
      <c r="I1431" s="119">
        <f t="shared" si="820"/>
        <v>0</v>
      </c>
      <c r="J1431" s="120">
        <f t="shared" si="812"/>
        <v>0</v>
      </c>
    </row>
    <row r="1432" spans="1:10" x14ac:dyDescent="0.2">
      <c r="A1432" s="135" t="s">
        <v>52</v>
      </c>
      <c r="B1432" s="118">
        <v>45.9</v>
      </c>
      <c r="C1432" s="119">
        <f>'UI System Office'!C59</f>
        <v>37.9</v>
      </c>
      <c r="D1432" s="120">
        <f t="shared" si="817"/>
        <v>-0.17429193899782136</v>
      </c>
      <c r="E1432" s="118">
        <v>0</v>
      </c>
      <c r="F1432" s="119">
        <f>'UI System Office'!D59</f>
        <v>0</v>
      </c>
      <c r="G1432" s="120">
        <f t="shared" si="818"/>
        <v>0</v>
      </c>
      <c r="H1432" s="118">
        <f t="shared" si="819"/>
        <v>45.9</v>
      </c>
      <c r="I1432" s="119">
        <f t="shared" si="820"/>
        <v>37.9</v>
      </c>
      <c r="J1432" s="120">
        <f t="shared" si="812"/>
        <v>-0.17429193899782136</v>
      </c>
    </row>
    <row r="1433" spans="1:10" x14ac:dyDescent="0.2">
      <c r="A1433" s="135" t="s">
        <v>53</v>
      </c>
      <c r="B1433" s="118">
        <v>0</v>
      </c>
      <c r="C1433" s="119">
        <f>'UI System Office'!C60</f>
        <v>0</v>
      </c>
      <c r="D1433" s="120">
        <f t="shared" si="817"/>
        <v>0</v>
      </c>
      <c r="E1433" s="118">
        <v>0</v>
      </c>
      <c r="F1433" s="119">
        <f>'UI System Office'!D60</f>
        <v>0</v>
      </c>
      <c r="G1433" s="120">
        <f t="shared" si="818"/>
        <v>0</v>
      </c>
      <c r="H1433" s="118">
        <f t="shared" si="819"/>
        <v>0</v>
      </c>
      <c r="I1433" s="119">
        <f t="shared" si="820"/>
        <v>0</v>
      </c>
      <c r="J1433" s="120">
        <f t="shared" si="812"/>
        <v>0</v>
      </c>
    </row>
    <row r="1434" spans="1:10" x14ac:dyDescent="0.2">
      <c r="A1434" s="135" t="s">
        <v>54</v>
      </c>
      <c r="B1434" s="118">
        <v>0</v>
      </c>
      <c r="C1434" s="119">
        <f>'UI System Office'!C62</f>
        <v>0</v>
      </c>
      <c r="D1434" s="120">
        <f t="shared" si="817"/>
        <v>0</v>
      </c>
      <c r="E1434" s="118">
        <v>0</v>
      </c>
      <c r="F1434" s="119">
        <f>'UI System Office'!D62</f>
        <v>0</v>
      </c>
      <c r="G1434" s="120">
        <f t="shared" si="818"/>
        <v>0</v>
      </c>
      <c r="H1434" s="118">
        <f t="shared" si="819"/>
        <v>0</v>
      </c>
      <c r="I1434" s="119">
        <f t="shared" si="820"/>
        <v>0</v>
      </c>
      <c r="J1434" s="120">
        <f t="shared" si="812"/>
        <v>0</v>
      </c>
    </row>
    <row r="1435" spans="1:10" x14ac:dyDescent="0.2">
      <c r="A1435" s="135" t="s">
        <v>55</v>
      </c>
      <c r="B1435" s="118">
        <v>0</v>
      </c>
      <c r="C1435" s="119">
        <f>'UI System Office'!C63</f>
        <v>0</v>
      </c>
      <c r="D1435" s="120">
        <f t="shared" si="817"/>
        <v>0</v>
      </c>
      <c r="E1435" s="118">
        <v>0</v>
      </c>
      <c r="F1435" s="119">
        <f>'UI System Office'!D63</f>
        <v>0</v>
      </c>
      <c r="G1435" s="120">
        <f t="shared" si="818"/>
        <v>0</v>
      </c>
      <c r="H1435" s="118">
        <f t="shared" si="819"/>
        <v>0</v>
      </c>
      <c r="I1435" s="119">
        <f t="shared" si="820"/>
        <v>0</v>
      </c>
      <c r="J1435" s="120">
        <f t="shared" si="812"/>
        <v>0</v>
      </c>
    </row>
    <row r="1436" spans="1:10" x14ac:dyDescent="0.2">
      <c r="A1436" s="135" t="s">
        <v>56</v>
      </c>
      <c r="B1436" s="118">
        <v>0</v>
      </c>
      <c r="C1436" s="119">
        <f>'UI System Office'!C64</f>
        <v>346.5</v>
      </c>
      <c r="D1436" s="120">
        <f t="shared" si="817"/>
        <v>0</v>
      </c>
      <c r="E1436" s="118">
        <v>0</v>
      </c>
      <c r="F1436" s="119">
        <f>'UI System Office'!D64</f>
        <v>0</v>
      </c>
      <c r="G1436" s="120">
        <f t="shared" si="818"/>
        <v>0</v>
      </c>
      <c r="H1436" s="118">
        <f t="shared" si="819"/>
        <v>0</v>
      </c>
      <c r="I1436" s="119">
        <f t="shared" si="820"/>
        <v>346.5</v>
      </c>
      <c r="J1436" s="120">
        <f t="shared" si="812"/>
        <v>0</v>
      </c>
    </row>
    <row r="1437" spans="1:10" x14ac:dyDescent="0.2">
      <c r="A1437" s="135" t="s">
        <v>57</v>
      </c>
      <c r="B1437" s="118">
        <v>18886.900000000001</v>
      </c>
      <c r="C1437" s="119">
        <f>'UI System Office'!C65</f>
        <v>10100</v>
      </c>
      <c r="D1437" s="120">
        <f t="shared" si="817"/>
        <v>-0.46523781033414702</v>
      </c>
      <c r="E1437" s="118">
        <v>0</v>
      </c>
      <c r="F1437" s="119">
        <f>'UI System Office'!D65</f>
        <v>0</v>
      </c>
      <c r="G1437" s="120">
        <f t="shared" si="818"/>
        <v>0</v>
      </c>
      <c r="H1437" s="118">
        <f t="shared" si="819"/>
        <v>18886.900000000001</v>
      </c>
      <c r="I1437" s="119">
        <f t="shared" si="820"/>
        <v>10100</v>
      </c>
      <c r="J1437" s="120">
        <f t="shared" si="812"/>
        <v>-0.46523781033414702</v>
      </c>
    </row>
    <row r="1438" spans="1:10" x14ac:dyDescent="0.2">
      <c r="A1438" s="135" t="s">
        <v>58</v>
      </c>
      <c r="B1438" s="118">
        <v>0</v>
      </c>
      <c r="C1438" s="119">
        <f>'UI System Office'!C66</f>
        <v>0</v>
      </c>
      <c r="D1438" s="120">
        <f t="shared" si="817"/>
        <v>0</v>
      </c>
      <c r="E1438" s="118">
        <v>0</v>
      </c>
      <c r="F1438" s="119">
        <f>'UI System Office'!D66</f>
        <v>0</v>
      </c>
      <c r="G1438" s="120">
        <f t="shared" si="818"/>
        <v>0</v>
      </c>
      <c r="H1438" s="118">
        <f t="shared" si="819"/>
        <v>0</v>
      </c>
      <c r="I1438" s="119">
        <f t="shared" si="820"/>
        <v>0</v>
      </c>
      <c r="J1438" s="120">
        <f t="shared" si="812"/>
        <v>0</v>
      </c>
    </row>
    <row r="1439" spans="1:10" x14ac:dyDescent="0.2">
      <c r="A1439" s="135" t="s">
        <v>59</v>
      </c>
      <c r="B1439" s="118">
        <v>0</v>
      </c>
      <c r="C1439" s="119">
        <f>'UI System Office'!C67</f>
        <v>0</v>
      </c>
      <c r="D1439" s="120">
        <f t="shared" si="817"/>
        <v>0</v>
      </c>
      <c r="E1439" s="118">
        <v>0</v>
      </c>
      <c r="F1439" s="119">
        <f>'UI System Office'!D67</f>
        <v>0</v>
      </c>
      <c r="G1439" s="120">
        <f t="shared" si="818"/>
        <v>0</v>
      </c>
      <c r="H1439" s="118">
        <f t="shared" si="819"/>
        <v>0</v>
      </c>
      <c r="I1439" s="119">
        <f t="shared" si="820"/>
        <v>0</v>
      </c>
      <c r="J1439" s="120">
        <f t="shared" si="812"/>
        <v>0</v>
      </c>
    </row>
    <row r="1440" spans="1:10" x14ac:dyDescent="0.2">
      <c r="A1440" s="135" t="s">
        <v>60</v>
      </c>
      <c r="B1440" s="118">
        <v>0</v>
      </c>
      <c r="C1440" s="119">
        <f>'UI System Office'!C68</f>
        <v>0</v>
      </c>
      <c r="D1440" s="120">
        <f t="shared" si="817"/>
        <v>0</v>
      </c>
      <c r="E1440" s="118">
        <v>0</v>
      </c>
      <c r="F1440" s="119">
        <f>'UI System Office'!D68</f>
        <v>0</v>
      </c>
      <c r="G1440" s="120">
        <f t="shared" si="818"/>
        <v>0</v>
      </c>
      <c r="H1440" s="118">
        <f t="shared" si="819"/>
        <v>0</v>
      </c>
      <c r="I1440" s="119">
        <f t="shared" si="820"/>
        <v>0</v>
      </c>
      <c r="J1440" s="120">
        <f t="shared" si="812"/>
        <v>0</v>
      </c>
    </row>
    <row r="1441" spans="1:10" x14ac:dyDescent="0.2">
      <c r="A1441" s="135" t="s">
        <v>61</v>
      </c>
      <c r="B1441" s="118">
        <v>136.30000000000001</v>
      </c>
      <c r="C1441" s="119">
        <f>'UI System Office'!C69</f>
        <v>345.1</v>
      </c>
      <c r="D1441" s="120">
        <f t="shared" si="817"/>
        <v>1.5319148936170213</v>
      </c>
      <c r="E1441" s="118">
        <v>2860.2</v>
      </c>
      <c r="F1441" s="119">
        <f>'UI System Office'!D69</f>
        <v>1733.1</v>
      </c>
      <c r="G1441" s="120">
        <f t="shared" si="818"/>
        <v>-0.39406335221313193</v>
      </c>
      <c r="H1441" s="118">
        <f t="shared" si="819"/>
        <v>2996.5</v>
      </c>
      <c r="I1441" s="119">
        <f t="shared" si="820"/>
        <v>2078.1999999999998</v>
      </c>
      <c r="J1441" s="120">
        <f t="shared" si="812"/>
        <v>-0.30645753378942103</v>
      </c>
    </row>
    <row r="1442" spans="1:10" ht="16" thickBot="1" x14ac:dyDescent="0.25">
      <c r="A1442" s="121" t="s">
        <v>62</v>
      </c>
      <c r="B1442" s="122">
        <v>0</v>
      </c>
      <c r="C1442" s="123">
        <f>'UI System Office'!C70</f>
        <v>0</v>
      </c>
      <c r="D1442" s="124">
        <f t="shared" si="817"/>
        <v>0</v>
      </c>
      <c r="E1442" s="122">
        <v>0</v>
      </c>
      <c r="F1442" s="123">
        <f>'UI System Office'!D70</f>
        <v>0</v>
      </c>
      <c r="G1442" s="124">
        <f t="shared" si="818"/>
        <v>0</v>
      </c>
      <c r="H1442" s="122">
        <f t="shared" si="819"/>
        <v>0</v>
      </c>
      <c r="I1442" s="123">
        <f t="shared" si="820"/>
        <v>0</v>
      </c>
      <c r="J1442" s="124">
        <f t="shared" si="812"/>
        <v>0</v>
      </c>
    </row>
    <row r="1443" spans="1:10" s="129" customFormat="1" ht="16" thickTop="1" x14ac:dyDescent="0.2">
      <c r="A1443" s="125" t="s">
        <v>63</v>
      </c>
      <c r="B1443" s="126">
        <v>19069.100000000002</v>
      </c>
      <c r="C1443" s="127">
        <f>SUM(C1430:C1442)</f>
        <v>10829.5</v>
      </c>
      <c r="D1443" s="128">
        <f t="shared" si="817"/>
        <v>-0.43209170857565388</v>
      </c>
      <c r="E1443" s="126">
        <v>2860.2</v>
      </c>
      <c r="F1443" s="127">
        <f>SUM(F1430:F1442)</f>
        <v>1733.1</v>
      </c>
      <c r="G1443" s="128">
        <f t="shared" si="818"/>
        <v>-0.39406335221313193</v>
      </c>
      <c r="H1443" s="126">
        <f t="shared" si="819"/>
        <v>21929.300000000003</v>
      </c>
      <c r="I1443" s="127">
        <f t="shared" si="820"/>
        <v>12562.6</v>
      </c>
      <c r="J1443" s="128">
        <f t="shared" si="812"/>
        <v>-0.42713173699114887</v>
      </c>
    </row>
    <row r="1444" spans="1:10" s="134" customFormat="1" ht="16" thickBot="1" x14ac:dyDescent="0.25">
      <c r="A1444" s="130" t="s">
        <v>17</v>
      </c>
      <c r="B1444" s="131">
        <v>0.16212725762446428</v>
      </c>
      <c r="C1444" s="132">
        <f>C1443/C1461</f>
        <v>9.5658764222500359E-2</v>
      </c>
      <c r="D1444" s="133">
        <f t="shared" si="817"/>
        <v>-0.4099772880629674</v>
      </c>
      <c r="E1444" s="131">
        <v>3.76856812330525E-2</v>
      </c>
      <c r="F1444" s="132">
        <f>F1443/F1461</f>
        <v>9.1356285824831657E-3</v>
      </c>
      <c r="G1444" s="133">
        <f t="shared" si="818"/>
        <v>-0.75758356268028149</v>
      </c>
      <c r="H1444" s="131">
        <f>H1443/H1461</f>
        <v>0.11332134111019188</v>
      </c>
      <c r="I1444" s="132">
        <f>I1443/I1461</f>
        <v>4.1472017958685124E-2</v>
      </c>
      <c r="J1444" s="133">
        <f t="shared" si="812"/>
        <v>-0.63403170530466635</v>
      </c>
    </row>
    <row r="1445" spans="1:10" x14ac:dyDescent="0.2">
      <c r="A1445" s="135" t="s">
        <v>64</v>
      </c>
      <c r="B1445" s="118">
        <v>0</v>
      </c>
      <c r="C1445" s="119">
        <f>'UI System Office'!C75</f>
        <v>0</v>
      </c>
      <c r="D1445" s="120">
        <f t="shared" si="817"/>
        <v>0</v>
      </c>
      <c r="E1445" s="118">
        <v>0</v>
      </c>
      <c r="F1445" s="119">
        <f>'UI System Office'!D75</f>
        <v>0</v>
      </c>
      <c r="G1445" s="120">
        <f t="shared" si="818"/>
        <v>0</v>
      </c>
      <c r="H1445" s="118">
        <f t="shared" ref="H1445:I1451" si="821">B1445+E1445</f>
        <v>0</v>
      </c>
      <c r="I1445" s="119">
        <f t="shared" si="821"/>
        <v>0</v>
      </c>
      <c r="J1445" s="120">
        <f t="shared" si="812"/>
        <v>0</v>
      </c>
    </row>
    <row r="1446" spans="1:10" x14ac:dyDescent="0.2">
      <c r="A1446" s="135" t="s">
        <v>65</v>
      </c>
      <c r="B1446" s="118">
        <v>0</v>
      </c>
      <c r="C1446" s="119">
        <f>'UI System Office'!C76</f>
        <v>0</v>
      </c>
      <c r="D1446" s="120">
        <f t="shared" si="817"/>
        <v>0</v>
      </c>
      <c r="E1446" s="118">
        <v>0</v>
      </c>
      <c r="F1446" s="119">
        <f>'UI System Office'!D76</f>
        <v>0</v>
      </c>
      <c r="G1446" s="120">
        <f t="shared" si="818"/>
        <v>0</v>
      </c>
      <c r="H1446" s="118">
        <f t="shared" si="821"/>
        <v>0</v>
      </c>
      <c r="I1446" s="119">
        <f t="shared" si="821"/>
        <v>0</v>
      </c>
      <c r="J1446" s="120">
        <f t="shared" si="812"/>
        <v>0</v>
      </c>
    </row>
    <row r="1447" spans="1:10" x14ac:dyDescent="0.2">
      <c r="A1447" s="135" t="s">
        <v>66</v>
      </c>
      <c r="B1447" s="118">
        <v>0</v>
      </c>
      <c r="C1447" s="119">
        <f>'UI System Office'!C77</f>
        <v>0</v>
      </c>
      <c r="D1447" s="120">
        <f t="shared" si="817"/>
        <v>0</v>
      </c>
      <c r="E1447" s="118">
        <v>238.8</v>
      </c>
      <c r="F1447" s="119">
        <f>'UI System Office'!D77</f>
        <v>350.7</v>
      </c>
      <c r="G1447" s="120">
        <f t="shared" si="818"/>
        <v>0.46859296482412049</v>
      </c>
      <c r="H1447" s="118">
        <f t="shared" si="821"/>
        <v>238.8</v>
      </c>
      <c r="I1447" s="119">
        <f t="shared" si="821"/>
        <v>350.7</v>
      </c>
      <c r="J1447" s="120">
        <f t="shared" si="812"/>
        <v>0.46859296482412049</v>
      </c>
    </row>
    <row r="1448" spans="1:10" x14ac:dyDescent="0.2">
      <c r="A1448" s="135" t="s">
        <v>67</v>
      </c>
      <c r="B1448" s="118">
        <v>0</v>
      </c>
      <c r="C1448" s="119">
        <f>'UI System Office'!C78</f>
        <v>0</v>
      </c>
      <c r="D1448" s="120">
        <f t="shared" si="817"/>
        <v>0</v>
      </c>
      <c r="E1448" s="118">
        <v>0</v>
      </c>
      <c r="F1448" s="119">
        <f>'UI System Office'!D78</f>
        <v>0</v>
      </c>
      <c r="G1448" s="120">
        <f t="shared" si="818"/>
        <v>0</v>
      </c>
      <c r="H1448" s="118">
        <f t="shared" si="821"/>
        <v>0</v>
      </c>
      <c r="I1448" s="119">
        <f t="shared" si="821"/>
        <v>0</v>
      </c>
      <c r="J1448" s="120">
        <f t="shared" si="812"/>
        <v>0</v>
      </c>
    </row>
    <row r="1449" spans="1:10" x14ac:dyDescent="0.2">
      <c r="A1449" s="135" t="s">
        <v>68</v>
      </c>
      <c r="B1449" s="118">
        <v>0</v>
      </c>
      <c r="C1449" s="119">
        <f>'UI System Office'!C79</f>
        <v>0</v>
      </c>
      <c r="D1449" s="120">
        <f t="shared" si="817"/>
        <v>0</v>
      </c>
      <c r="E1449" s="118">
        <v>0</v>
      </c>
      <c r="F1449" s="119">
        <f>'UI System Office'!D79</f>
        <v>0</v>
      </c>
      <c r="G1449" s="120">
        <f t="shared" si="818"/>
        <v>0</v>
      </c>
      <c r="H1449" s="118">
        <f t="shared" si="821"/>
        <v>0</v>
      </c>
      <c r="I1449" s="119">
        <f t="shared" si="821"/>
        <v>0</v>
      </c>
      <c r="J1449" s="120">
        <f t="shared" si="812"/>
        <v>0</v>
      </c>
    </row>
    <row r="1450" spans="1:10" ht="16" thickBot="1" x14ac:dyDescent="0.25">
      <c r="A1450" s="121" t="s">
        <v>69</v>
      </c>
      <c r="B1450" s="122">
        <v>0</v>
      </c>
      <c r="C1450" s="123">
        <f>'UI System Office'!C80</f>
        <v>0</v>
      </c>
      <c r="D1450" s="124">
        <f t="shared" si="817"/>
        <v>0</v>
      </c>
      <c r="E1450" s="122">
        <v>0</v>
      </c>
      <c r="F1450" s="123">
        <f>'UI System Office'!D80</f>
        <v>0</v>
      </c>
      <c r="G1450" s="124">
        <f t="shared" si="818"/>
        <v>0</v>
      </c>
      <c r="H1450" s="122">
        <f t="shared" si="821"/>
        <v>0</v>
      </c>
      <c r="I1450" s="123">
        <f t="shared" si="821"/>
        <v>0</v>
      </c>
      <c r="J1450" s="124">
        <f t="shared" si="812"/>
        <v>0</v>
      </c>
    </row>
    <row r="1451" spans="1:10" s="129" customFormat="1" ht="16" thickTop="1" x14ac:dyDescent="0.2">
      <c r="A1451" s="125" t="s">
        <v>70</v>
      </c>
      <c r="B1451" s="126">
        <v>0</v>
      </c>
      <c r="C1451" s="127">
        <f>SUM(C1445:C1450)</f>
        <v>0</v>
      </c>
      <c r="D1451" s="128">
        <f t="shared" si="817"/>
        <v>0</v>
      </c>
      <c r="E1451" s="126">
        <v>238.8</v>
      </c>
      <c r="F1451" s="127">
        <f>SUM(F1445:F1450)</f>
        <v>350.7</v>
      </c>
      <c r="G1451" s="128">
        <f t="shared" si="818"/>
        <v>0.46859296482412049</v>
      </c>
      <c r="H1451" s="126">
        <f t="shared" si="821"/>
        <v>238.8</v>
      </c>
      <c r="I1451" s="127">
        <f t="shared" si="821"/>
        <v>350.7</v>
      </c>
      <c r="J1451" s="128">
        <f t="shared" si="812"/>
        <v>0.46859296482412049</v>
      </c>
    </row>
    <row r="1452" spans="1:10" s="134" customFormat="1" ht="16" thickBot="1" x14ac:dyDescent="0.25">
      <c r="A1452" s="130" t="s">
        <v>17</v>
      </c>
      <c r="B1452" s="131">
        <v>0</v>
      </c>
      <c r="C1452" s="132">
        <f>C1451/C1461</f>
        <v>0</v>
      </c>
      <c r="D1452" s="133">
        <f t="shared" si="817"/>
        <v>0</v>
      </c>
      <c r="E1452" s="131">
        <v>3.1464025866907693E-3</v>
      </c>
      <c r="F1452" s="132">
        <f>F1451/F1461</f>
        <v>1.8486324758391587E-3</v>
      </c>
      <c r="G1452" s="133">
        <f t="shared" si="818"/>
        <v>-0.41246155731665002</v>
      </c>
      <c r="H1452" s="131">
        <f>H1451/H1461</f>
        <v>1.2340173310189482E-3</v>
      </c>
      <c r="I1452" s="132">
        <f>I1451/I1461</f>
        <v>1.1577409690757385E-3</v>
      </c>
      <c r="J1452" s="133">
        <f t="shared" si="812"/>
        <v>-6.1811418710162727E-2</v>
      </c>
    </row>
    <row r="1453" spans="1:10" x14ac:dyDescent="0.2">
      <c r="A1453" s="135" t="s">
        <v>71</v>
      </c>
      <c r="B1453" s="118">
        <v>0</v>
      </c>
      <c r="C1453" s="119">
        <f>'UI System Office'!C81</f>
        <v>0</v>
      </c>
      <c r="D1453" s="120">
        <f t="shared" si="817"/>
        <v>0</v>
      </c>
      <c r="E1453" s="118">
        <v>0</v>
      </c>
      <c r="F1453" s="119">
        <f>'UI System Office'!D81</f>
        <v>0</v>
      </c>
      <c r="G1453" s="120">
        <f t="shared" si="818"/>
        <v>0</v>
      </c>
      <c r="H1453" s="118">
        <f t="shared" ref="H1453:I1455" si="822">B1453+E1453</f>
        <v>0</v>
      </c>
      <c r="I1453" s="119">
        <f t="shared" si="822"/>
        <v>0</v>
      </c>
      <c r="J1453" s="120">
        <f t="shared" si="812"/>
        <v>0</v>
      </c>
    </row>
    <row r="1454" spans="1:10" ht="16" thickBot="1" x14ac:dyDescent="0.25">
      <c r="A1454" s="121" t="s">
        <v>72</v>
      </c>
      <c r="B1454" s="122">
        <v>0</v>
      </c>
      <c r="C1454" s="123">
        <f>'UI System Office'!C82</f>
        <v>0</v>
      </c>
      <c r="D1454" s="124">
        <f t="shared" si="817"/>
        <v>0</v>
      </c>
      <c r="E1454" s="122">
        <v>0</v>
      </c>
      <c r="F1454" s="123">
        <f>'UI System Office'!D82</f>
        <v>0</v>
      </c>
      <c r="G1454" s="124">
        <f t="shared" si="818"/>
        <v>0</v>
      </c>
      <c r="H1454" s="122">
        <f t="shared" si="822"/>
        <v>0</v>
      </c>
      <c r="I1454" s="123">
        <f t="shared" si="822"/>
        <v>0</v>
      </c>
      <c r="J1454" s="124">
        <f t="shared" si="812"/>
        <v>0</v>
      </c>
    </row>
    <row r="1455" spans="1:10" s="129" customFormat="1" ht="16" thickTop="1" x14ac:dyDescent="0.2">
      <c r="A1455" s="125" t="s">
        <v>73</v>
      </c>
      <c r="B1455" s="126">
        <v>0</v>
      </c>
      <c r="C1455" s="127">
        <f>SUM(C1453:C1454)</f>
        <v>0</v>
      </c>
      <c r="D1455" s="128">
        <f t="shared" si="817"/>
        <v>0</v>
      </c>
      <c r="E1455" s="126">
        <v>0</v>
      </c>
      <c r="F1455" s="127">
        <f>SUM(F1453:F1454)</f>
        <v>0</v>
      </c>
      <c r="G1455" s="128">
        <f t="shared" si="818"/>
        <v>0</v>
      </c>
      <c r="H1455" s="126">
        <f t="shared" si="822"/>
        <v>0</v>
      </c>
      <c r="I1455" s="127">
        <f t="shared" si="822"/>
        <v>0</v>
      </c>
      <c r="J1455" s="128">
        <f t="shared" si="812"/>
        <v>0</v>
      </c>
    </row>
    <row r="1456" spans="1:10" s="134" customFormat="1" ht="16" thickBot="1" x14ac:dyDescent="0.25">
      <c r="A1456" s="130" t="s">
        <v>17</v>
      </c>
      <c r="B1456" s="131">
        <v>0</v>
      </c>
      <c r="C1456" s="132">
        <f>C1455/C1461</f>
        <v>0</v>
      </c>
      <c r="D1456" s="133">
        <f t="shared" si="817"/>
        <v>0</v>
      </c>
      <c r="E1456" s="131">
        <v>0</v>
      </c>
      <c r="F1456" s="132">
        <f>F1455/F1461</f>
        <v>0</v>
      </c>
      <c r="G1456" s="133">
        <f t="shared" si="818"/>
        <v>0</v>
      </c>
      <c r="H1456" s="131">
        <f>H1455/H1461</f>
        <v>0</v>
      </c>
      <c r="I1456" s="132">
        <f>I1455/I1461</f>
        <v>0</v>
      </c>
      <c r="J1456" s="133">
        <f t="shared" si="812"/>
        <v>0</v>
      </c>
    </row>
    <row r="1457" spans="1:14" s="129" customFormat="1" x14ac:dyDescent="0.2">
      <c r="A1457" s="125" t="s">
        <v>74</v>
      </c>
      <c r="B1457" s="126">
        <v>24893.200000000001</v>
      </c>
      <c r="C1457" s="127">
        <f>'UI System Office'!C83</f>
        <v>24893.200000000001</v>
      </c>
      <c r="D1457" s="128">
        <f t="shared" ref="D1457:D1461" si="823">IFERROR((C1457-B1457)/B1457,0)</f>
        <v>0</v>
      </c>
      <c r="E1457" s="126">
        <v>0</v>
      </c>
      <c r="F1457" s="127">
        <f>'UI System Office'!D83</f>
        <v>0</v>
      </c>
      <c r="G1457" s="128">
        <f t="shared" ref="G1457:G1461" si="824">IFERROR((F1457-E1457)/E1457,0)</f>
        <v>0</v>
      </c>
      <c r="H1457" s="126">
        <f>B1457+E1457</f>
        <v>24893.200000000001</v>
      </c>
      <c r="I1457" s="127">
        <f>C1457+F1457</f>
        <v>24893.200000000001</v>
      </c>
      <c r="J1457" s="128">
        <f t="shared" ref="J1457:J1461" si="825">IFERROR((I1457-H1457)/H1457,0)</f>
        <v>0</v>
      </c>
    </row>
    <row r="1458" spans="1:14" s="134" customFormat="1" ht="16" thickBot="1" x14ac:dyDescent="0.25">
      <c r="A1458" s="130" t="s">
        <v>17</v>
      </c>
      <c r="B1458" s="131">
        <v>0.21164429624352032</v>
      </c>
      <c r="C1458" s="132">
        <f>C1457/C1461</f>
        <v>0.21988575183928585</v>
      </c>
      <c r="D1458" s="133">
        <f t="shared" si="823"/>
        <v>3.8940126155267686E-2</v>
      </c>
      <c r="E1458" s="131">
        <v>0</v>
      </c>
      <c r="F1458" s="132">
        <f>F1457/F1461</f>
        <v>0</v>
      </c>
      <c r="G1458" s="133">
        <f t="shared" si="824"/>
        <v>0</v>
      </c>
      <c r="H1458" s="131">
        <f>H1457/H1461</f>
        <v>0.12863752187822813</v>
      </c>
      <c r="I1458" s="132">
        <f>I1457/I1461</f>
        <v>8.2178150816641496E-2</v>
      </c>
      <c r="J1458" s="133">
        <f t="shared" si="825"/>
        <v>-0.36116500367261717</v>
      </c>
    </row>
    <row r="1459" spans="1:14" s="129" customFormat="1" x14ac:dyDescent="0.2">
      <c r="A1459" s="125" t="s">
        <v>75</v>
      </c>
      <c r="B1459" s="126">
        <v>995.2</v>
      </c>
      <c r="C1459" s="127">
        <f>'UI System Office'!C84</f>
        <v>1045.8</v>
      </c>
      <c r="D1459" s="128">
        <f t="shared" si="823"/>
        <v>5.0844051446945246E-2</v>
      </c>
      <c r="E1459" s="126">
        <v>182.6</v>
      </c>
      <c r="F1459" s="127">
        <f>'UI System Office'!D84</f>
        <v>556.70000000000005</v>
      </c>
      <c r="G1459" s="128">
        <f t="shared" si="824"/>
        <v>2.048740416210296</v>
      </c>
      <c r="H1459" s="126">
        <f>B1459+E1459</f>
        <v>1177.8</v>
      </c>
      <c r="I1459" s="127">
        <f>C1459+F1459</f>
        <v>1602.5</v>
      </c>
      <c r="J1459" s="128">
        <f t="shared" si="825"/>
        <v>0.36058753608422489</v>
      </c>
    </row>
    <row r="1460" spans="1:14" s="134" customFormat="1" ht="16" thickBot="1" x14ac:dyDescent="0.25">
      <c r="A1460" s="130" t="s">
        <v>17</v>
      </c>
      <c r="B1460" s="131">
        <v>8.46128274474762E-3</v>
      </c>
      <c r="C1460" s="132">
        <f>C1459/C1461</f>
        <v>9.2377243292756702E-3</v>
      </c>
      <c r="D1460" s="133">
        <f t="shared" si="823"/>
        <v>9.1764051379801703E-2</v>
      </c>
      <c r="E1460" s="131">
        <v>2.4059175558196586E-3</v>
      </c>
      <c r="F1460" s="132">
        <f>F1459/F1461</f>
        <v>2.9345129720549181E-3</v>
      </c>
      <c r="G1460" s="133">
        <f t="shared" si="824"/>
        <v>0.21970637146590644</v>
      </c>
      <c r="H1460" s="131">
        <f>H1459/H1461</f>
        <v>6.0863719115331529E-3</v>
      </c>
      <c r="I1460" s="132">
        <f>I1459/I1461</f>
        <v>5.2902192841285172E-3</v>
      </c>
      <c r="J1460" s="133">
        <f t="shared" si="825"/>
        <v>-0.13080906638255127</v>
      </c>
    </row>
    <row r="1461" spans="1:14" ht="17" thickBot="1" x14ac:dyDescent="0.25">
      <c r="A1461" s="137" t="s">
        <v>76</v>
      </c>
      <c r="B1461" s="138">
        <v>117618.1</v>
      </c>
      <c r="C1461" s="139">
        <f>C1391+C1397+C1405+C1412+C1421+C1428+C1443+C1451+C1455+C1457+C1459</f>
        <v>113209.70000000001</v>
      </c>
      <c r="D1461" s="140">
        <f t="shared" si="823"/>
        <v>-3.7480625856054418E-2</v>
      </c>
      <c r="E1461" s="138">
        <v>75896.200000000012</v>
      </c>
      <c r="F1461" s="139">
        <f>F1391+F1397+F1405+F1412+F1421+F1428+F1443+F1451+F1455+F1457+F1459</f>
        <v>189707.80000000002</v>
      </c>
      <c r="G1461" s="140">
        <f t="shared" si="824"/>
        <v>1.4995691483895108</v>
      </c>
      <c r="H1461" s="138">
        <f>H1391+H1397+H1405+H1412+H1421+H1428+H1443+H1451+H1455+H1457+H1459</f>
        <v>193514.3</v>
      </c>
      <c r="I1461" s="139">
        <f>I1391+I1397+I1405+I1412+I1421+I1428+I1443+I1451+I1455+I1457+I1459</f>
        <v>302917.5</v>
      </c>
      <c r="J1461" s="140">
        <f t="shared" si="825"/>
        <v>0.56534943412450667</v>
      </c>
    </row>
    <row r="1463" spans="1:14" s="107" customFormat="1" ht="12" x14ac:dyDescent="0.15">
      <c r="A1463" s="146" t="s">
        <v>109</v>
      </c>
      <c r="B1463" s="146"/>
      <c r="C1463" s="146"/>
      <c r="D1463" s="146"/>
      <c r="E1463" s="146"/>
      <c r="F1463" s="146"/>
      <c r="G1463" s="146"/>
      <c r="H1463" s="146"/>
      <c r="I1463" s="146"/>
      <c r="J1463" s="146"/>
      <c r="K1463" s="106"/>
      <c r="L1463" s="106"/>
      <c r="M1463" s="106"/>
      <c r="N1463" s="106"/>
    </row>
    <row r="1464" spans="1:14" s="107" customFormat="1" ht="12" x14ac:dyDescent="0.15">
      <c r="A1464" s="146" t="str">
        <f>A2</f>
        <v>Total Expenditures by Function, Fiscal Years 2021 and 2022</v>
      </c>
      <c r="B1464" s="146"/>
      <c r="C1464" s="146"/>
      <c r="D1464" s="146"/>
      <c r="E1464" s="146"/>
      <c r="F1464" s="146"/>
      <c r="G1464" s="146"/>
      <c r="H1464" s="146"/>
      <c r="I1464" s="146"/>
      <c r="J1464" s="146"/>
      <c r="K1464" s="106"/>
      <c r="L1464" s="106"/>
      <c r="M1464" s="106"/>
      <c r="N1464" s="106"/>
    </row>
    <row r="1465" spans="1:14" s="107" customFormat="1" ht="13" thickBot="1" x14ac:dyDescent="0.2">
      <c r="A1465" s="147" t="s">
        <v>1</v>
      </c>
      <c r="B1465" s="147"/>
      <c r="C1465" s="147"/>
      <c r="D1465" s="147"/>
      <c r="E1465" s="147"/>
      <c r="F1465" s="147"/>
      <c r="G1465" s="147"/>
      <c r="H1465" s="147"/>
      <c r="I1465" s="147"/>
      <c r="J1465" s="147"/>
      <c r="K1465" s="108"/>
      <c r="L1465" s="108"/>
      <c r="M1465" s="108"/>
      <c r="N1465" s="108"/>
    </row>
    <row r="1466" spans="1:14" ht="29" customHeight="1" x14ac:dyDescent="0.2">
      <c r="A1466" s="148" t="s">
        <v>110</v>
      </c>
      <c r="B1466" s="150" t="s">
        <v>3</v>
      </c>
      <c r="C1466" s="151"/>
      <c r="D1466" s="152"/>
      <c r="E1466" s="150" t="s">
        <v>4</v>
      </c>
      <c r="F1466" s="151"/>
      <c r="G1466" s="152"/>
      <c r="H1466" s="150" t="s">
        <v>5</v>
      </c>
      <c r="I1466" s="151"/>
      <c r="J1466" s="152"/>
    </row>
    <row r="1467" spans="1:14" ht="33" thickBot="1" x14ac:dyDescent="0.25">
      <c r="A1467" s="149"/>
      <c r="B1467" s="110" t="str">
        <f>B5</f>
        <v>FY2021</v>
      </c>
      <c r="C1467" s="111" t="str">
        <f>C5</f>
        <v>FY2022</v>
      </c>
      <c r="D1467" s="112" t="s">
        <v>6</v>
      </c>
      <c r="E1467" s="110" t="str">
        <f>E5</f>
        <v>FY2021</v>
      </c>
      <c r="F1467" s="111" t="str">
        <f>F5</f>
        <v>FY2022</v>
      </c>
      <c r="G1467" s="112" t="s">
        <v>6</v>
      </c>
      <c r="H1467" s="110" t="str">
        <f>H5</f>
        <v>FY2021</v>
      </c>
      <c r="I1467" s="111" t="str">
        <f>I5</f>
        <v>FY2022</v>
      </c>
      <c r="J1467" s="112" t="s">
        <v>6</v>
      </c>
    </row>
    <row r="1468" spans="1:14" x14ac:dyDescent="0.2">
      <c r="A1468" s="113" t="s">
        <v>7</v>
      </c>
      <c r="B1468" s="114">
        <v>42155.1</v>
      </c>
      <c r="C1468" s="115">
        <f>WIU!C13</f>
        <v>42576.6</v>
      </c>
      <c r="D1468" s="116">
        <f t="shared" ref="D1468:D1478" si="826">IFERROR((C1468-B1468)/B1468,0)</f>
        <v>9.9987901819708659E-3</v>
      </c>
      <c r="E1468" s="114">
        <v>1675.8</v>
      </c>
      <c r="F1468" s="115">
        <f>WIU!D13</f>
        <v>2012.6</v>
      </c>
      <c r="G1468" s="116">
        <f t="shared" ref="G1468:G1478" si="827">IFERROR((F1468-E1468)/E1468,0)</f>
        <v>0.2009786370688626</v>
      </c>
      <c r="H1468" s="114">
        <f t="shared" ref="H1468:H1477" si="828">B1468+E1468</f>
        <v>43830.9</v>
      </c>
      <c r="I1468" s="115">
        <f t="shared" ref="I1468:I1477" si="829">C1468+F1468</f>
        <v>44589.2</v>
      </c>
      <c r="J1468" s="116">
        <f>IFERROR((I1468-H1468)/H1468,0)</f>
        <v>1.7300580184299103E-2</v>
      </c>
    </row>
    <row r="1469" spans="1:14" x14ac:dyDescent="0.2">
      <c r="A1469" s="117" t="s">
        <v>8</v>
      </c>
      <c r="B1469" s="118">
        <v>0</v>
      </c>
      <c r="C1469" s="119">
        <f>WIU!C14</f>
        <v>0</v>
      </c>
      <c r="D1469" s="120">
        <f t="shared" si="826"/>
        <v>0</v>
      </c>
      <c r="E1469" s="118">
        <v>0</v>
      </c>
      <c r="F1469" s="119">
        <f>WIU!D14</f>
        <v>0</v>
      </c>
      <c r="G1469" s="120">
        <f t="shared" si="827"/>
        <v>0</v>
      </c>
      <c r="H1469" s="118">
        <f t="shared" si="828"/>
        <v>0</v>
      </c>
      <c r="I1469" s="119">
        <f t="shared" si="829"/>
        <v>0</v>
      </c>
      <c r="J1469" s="120">
        <f t="shared" ref="J1469:J1478" si="830">IFERROR((I1469-H1469)/H1469,0)</f>
        <v>0</v>
      </c>
    </row>
    <row r="1470" spans="1:14" x14ac:dyDescent="0.2">
      <c r="A1470" s="117" t="s">
        <v>9</v>
      </c>
      <c r="B1470" s="118">
        <v>235</v>
      </c>
      <c r="C1470" s="119">
        <f>WIU!C15</f>
        <v>173.8</v>
      </c>
      <c r="D1470" s="120">
        <f t="shared" si="826"/>
        <v>-0.26042553191489359</v>
      </c>
      <c r="E1470" s="118">
        <v>0</v>
      </c>
      <c r="F1470" s="119">
        <f>WIU!D15</f>
        <v>0</v>
      </c>
      <c r="G1470" s="120">
        <f t="shared" si="827"/>
        <v>0</v>
      </c>
      <c r="H1470" s="118">
        <f t="shared" si="828"/>
        <v>235</v>
      </c>
      <c r="I1470" s="119">
        <f t="shared" si="829"/>
        <v>173.8</v>
      </c>
      <c r="J1470" s="120">
        <f t="shared" si="830"/>
        <v>-0.26042553191489359</v>
      </c>
    </row>
    <row r="1471" spans="1:14" x14ac:dyDescent="0.2">
      <c r="A1471" s="117" t="s">
        <v>10</v>
      </c>
      <c r="B1471" s="118">
        <v>1839.5</v>
      </c>
      <c r="C1471" s="119">
        <f>WIU!C16</f>
        <v>1577.5</v>
      </c>
      <c r="D1471" s="120">
        <f t="shared" si="826"/>
        <v>-0.14243000815438978</v>
      </c>
      <c r="E1471" s="118">
        <v>0</v>
      </c>
      <c r="F1471" s="119">
        <f>WIU!D16</f>
        <v>0</v>
      </c>
      <c r="G1471" s="120">
        <f t="shared" si="827"/>
        <v>0</v>
      </c>
      <c r="H1471" s="118">
        <f t="shared" si="828"/>
        <v>1839.5</v>
      </c>
      <c r="I1471" s="119">
        <f t="shared" si="829"/>
        <v>1577.5</v>
      </c>
      <c r="J1471" s="120">
        <f t="shared" si="830"/>
        <v>-0.14243000815438978</v>
      </c>
    </row>
    <row r="1472" spans="1:14" x14ac:dyDescent="0.2">
      <c r="A1472" s="117" t="s">
        <v>11</v>
      </c>
      <c r="B1472" s="118">
        <v>3172.2</v>
      </c>
      <c r="C1472" s="119">
        <f>WIU!C17</f>
        <v>3569.1</v>
      </c>
      <c r="D1472" s="120">
        <f t="shared" si="826"/>
        <v>0.12511821448836774</v>
      </c>
      <c r="E1472" s="118">
        <v>477.09999999999997</v>
      </c>
      <c r="F1472" s="119">
        <f>WIU!D17</f>
        <v>1346.4</v>
      </c>
      <c r="G1472" s="120">
        <f t="shared" si="827"/>
        <v>1.8220498847201849</v>
      </c>
      <c r="H1472" s="118">
        <f t="shared" si="828"/>
        <v>3649.2999999999997</v>
      </c>
      <c r="I1472" s="119">
        <f t="shared" si="829"/>
        <v>4915.5</v>
      </c>
      <c r="J1472" s="120">
        <f t="shared" si="830"/>
        <v>0.34697065190584508</v>
      </c>
    </row>
    <row r="1473" spans="1:10" x14ac:dyDescent="0.2">
      <c r="A1473" s="117" t="s">
        <v>12</v>
      </c>
      <c r="B1473" s="118">
        <v>429.6</v>
      </c>
      <c r="C1473" s="119">
        <f>WIU!C19</f>
        <v>399.9</v>
      </c>
      <c r="D1473" s="120">
        <f t="shared" si="826"/>
        <v>-6.9134078212290603E-2</v>
      </c>
      <c r="E1473" s="118">
        <v>8.4</v>
      </c>
      <c r="F1473" s="119">
        <f>WIU!D19</f>
        <v>2.2999999999999998</v>
      </c>
      <c r="G1473" s="120">
        <f t="shared" si="827"/>
        <v>-0.72619047619047628</v>
      </c>
      <c r="H1473" s="118">
        <f t="shared" si="828"/>
        <v>438</v>
      </c>
      <c r="I1473" s="119">
        <f t="shared" si="829"/>
        <v>402.2</v>
      </c>
      <c r="J1473" s="120">
        <f t="shared" si="830"/>
        <v>-8.1735159817351619E-2</v>
      </c>
    </row>
    <row r="1474" spans="1:10" x14ac:dyDescent="0.2">
      <c r="A1474" s="117" t="s">
        <v>13</v>
      </c>
      <c r="B1474" s="118">
        <v>2355.6999999999998</v>
      </c>
      <c r="C1474" s="119">
        <f>WIU!C20</f>
        <v>2260.1999999999998</v>
      </c>
      <c r="D1474" s="120">
        <f t="shared" si="826"/>
        <v>-4.0539966888822859E-2</v>
      </c>
      <c r="E1474" s="118">
        <v>1041.9000000000001</v>
      </c>
      <c r="F1474" s="119">
        <f>WIU!D20</f>
        <v>310.7</v>
      </c>
      <c r="G1474" s="120">
        <f t="shared" si="827"/>
        <v>-0.70179479796525579</v>
      </c>
      <c r="H1474" s="118">
        <f t="shared" si="828"/>
        <v>3397.6</v>
      </c>
      <c r="I1474" s="119">
        <f t="shared" si="829"/>
        <v>2570.8999999999996</v>
      </c>
      <c r="J1474" s="120">
        <f t="shared" si="830"/>
        <v>-0.24331881327996241</v>
      </c>
    </row>
    <row r="1475" spans="1:10" x14ac:dyDescent="0.2">
      <c r="A1475" s="117" t="s">
        <v>14</v>
      </c>
      <c r="B1475" s="118">
        <v>3068.6</v>
      </c>
      <c r="C1475" s="119">
        <f>WIU!C21</f>
        <v>3887.2</v>
      </c>
      <c r="D1475" s="120">
        <f t="shared" si="826"/>
        <v>0.26676660366290816</v>
      </c>
      <c r="E1475" s="118">
        <v>46.8</v>
      </c>
      <c r="F1475" s="119">
        <f>WIU!D21</f>
        <v>262.10000000000002</v>
      </c>
      <c r="G1475" s="120">
        <f t="shared" si="827"/>
        <v>4.600427350427351</v>
      </c>
      <c r="H1475" s="118">
        <f t="shared" si="828"/>
        <v>3115.4</v>
      </c>
      <c r="I1475" s="119">
        <f t="shared" si="829"/>
        <v>4149.3</v>
      </c>
      <c r="J1475" s="120">
        <f t="shared" si="830"/>
        <v>0.33186749695063233</v>
      </c>
    </row>
    <row r="1476" spans="1:10" ht="16" thickBot="1" x14ac:dyDescent="0.25">
      <c r="A1476" s="121" t="s">
        <v>15</v>
      </c>
      <c r="B1476" s="122">
        <v>0</v>
      </c>
      <c r="C1476" s="123">
        <f>WIU!C22</f>
        <v>0</v>
      </c>
      <c r="D1476" s="124">
        <f t="shared" si="826"/>
        <v>0</v>
      </c>
      <c r="E1476" s="122">
        <v>0.2</v>
      </c>
      <c r="F1476" s="123">
        <f>WIU!D22</f>
        <v>0</v>
      </c>
      <c r="G1476" s="124">
        <f t="shared" si="827"/>
        <v>-1</v>
      </c>
      <c r="H1476" s="122">
        <f t="shared" si="828"/>
        <v>0.2</v>
      </c>
      <c r="I1476" s="123">
        <f t="shared" si="829"/>
        <v>0</v>
      </c>
      <c r="J1476" s="124">
        <f t="shared" si="830"/>
        <v>-1</v>
      </c>
    </row>
    <row r="1477" spans="1:10" s="129" customFormat="1" ht="16" thickTop="1" x14ac:dyDescent="0.2">
      <c r="A1477" s="125" t="s">
        <v>16</v>
      </c>
      <c r="B1477" s="126">
        <v>53255.69999999999</v>
      </c>
      <c r="C1477" s="127">
        <f>SUM(C1468:C1476)</f>
        <v>54444.299999999996</v>
      </c>
      <c r="D1477" s="128">
        <f t="shared" si="826"/>
        <v>2.2318737712582991E-2</v>
      </c>
      <c r="E1477" s="126">
        <v>3250.2000000000003</v>
      </c>
      <c r="F1477" s="127">
        <f>SUM(F1468:F1476)</f>
        <v>3934.1</v>
      </c>
      <c r="G1477" s="128">
        <f t="shared" si="827"/>
        <v>0.21041782044181884</v>
      </c>
      <c r="H1477" s="126">
        <f t="shared" si="828"/>
        <v>56505.899999999987</v>
      </c>
      <c r="I1477" s="127">
        <f t="shared" si="829"/>
        <v>58378.399999999994</v>
      </c>
      <c r="J1477" s="128">
        <f t="shared" si="830"/>
        <v>3.3138132478201528E-2</v>
      </c>
    </row>
    <row r="1478" spans="1:10" s="134" customFormat="1" ht="16" thickBot="1" x14ac:dyDescent="0.25">
      <c r="A1478" s="130" t="s">
        <v>17</v>
      </c>
      <c r="B1478" s="131">
        <v>0.51840455563126642</v>
      </c>
      <c r="C1478" s="132">
        <f>C1477/C1547</f>
        <v>0.49457365467786657</v>
      </c>
      <c r="D1478" s="133">
        <f t="shared" si="826"/>
        <v>-4.5969698172078598E-2</v>
      </c>
      <c r="E1478" s="131">
        <v>4.0813087311276197E-2</v>
      </c>
      <c r="F1478" s="132">
        <f>F1477/F1547</f>
        <v>4.1025892373903861E-2</v>
      </c>
      <c r="G1478" s="133">
        <f t="shared" si="827"/>
        <v>5.2141378329119388E-3</v>
      </c>
      <c r="H1478" s="131">
        <f>H1477/H1547</f>
        <v>0.30984850154814858</v>
      </c>
      <c r="I1478" s="132">
        <f>I1477/I1547</f>
        <v>0.28342276105417902</v>
      </c>
      <c r="J1478" s="133">
        <f t="shared" si="830"/>
        <v>-8.5286003843601493E-2</v>
      </c>
    </row>
    <row r="1479" spans="1:10" x14ac:dyDescent="0.2">
      <c r="A1479" s="135" t="s">
        <v>18</v>
      </c>
      <c r="B1479" s="118">
        <v>289.89999999999998</v>
      </c>
      <c r="C1479" s="119">
        <f>WIU!C24</f>
        <v>310</v>
      </c>
      <c r="D1479" s="120">
        <f t="shared" ref="D1479:D1510" si="831">IFERROR((C1479-B1479)/B1479,0)</f>
        <v>6.9334253190755521E-2</v>
      </c>
      <c r="E1479" s="118">
        <v>0</v>
      </c>
      <c r="F1479" s="119">
        <f>WIU!D24</f>
        <v>0</v>
      </c>
      <c r="G1479" s="120">
        <f t="shared" ref="G1479:G1510" si="832">IFERROR((F1479-E1479)/E1479,0)</f>
        <v>0</v>
      </c>
      <c r="H1479" s="118">
        <f t="shared" ref="H1479:I1483" si="833">B1479+E1479</f>
        <v>289.89999999999998</v>
      </c>
      <c r="I1479" s="119">
        <f t="shared" si="833"/>
        <v>310</v>
      </c>
      <c r="J1479" s="120">
        <f t="shared" ref="J1479:J1542" si="834">IFERROR((I1479-H1479)/H1479,0)</f>
        <v>6.9334253190755521E-2</v>
      </c>
    </row>
    <row r="1480" spans="1:10" x14ac:dyDescent="0.2">
      <c r="A1480" s="135" t="s">
        <v>19</v>
      </c>
      <c r="B1480" s="118">
        <v>439.6</v>
      </c>
      <c r="C1480" s="119">
        <f>WIU!C25</f>
        <v>461</v>
      </c>
      <c r="D1480" s="120">
        <f t="shared" si="831"/>
        <v>4.868061874431296E-2</v>
      </c>
      <c r="E1480" s="118">
        <v>3505.5</v>
      </c>
      <c r="F1480" s="119">
        <f>WIU!D25</f>
        <v>4272.2</v>
      </c>
      <c r="G1480" s="120">
        <f t="shared" si="832"/>
        <v>0.21871345029239761</v>
      </c>
      <c r="H1480" s="118">
        <f t="shared" si="833"/>
        <v>3945.1</v>
      </c>
      <c r="I1480" s="119">
        <f t="shared" si="833"/>
        <v>4733.2</v>
      </c>
      <c r="J1480" s="120">
        <f t="shared" si="834"/>
        <v>0.19976679932067626</v>
      </c>
    </row>
    <row r="1481" spans="1:10" x14ac:dyDescent="0.2">
      <c r="A1481" s="135" t="s">
        <v>20</v>
      </c>
      <c r="B1481" s="118">
        <v>0</v>
      </c>
      <c r="C1481" s="119">
        <f>WIU!C26</f>
        <v>0</v>
      </c>
      <c r="D1481" s="120">
        <f t="shared" si="831"/>
        <v>0</v>
      </c>
      <c r="E1481" s="118">
        <v>0</v>
      </c>
      <c r="F1481" s="119">
        <f>WIU!D26</f>
        <v>0</v>
      </c>
      <c r="G1481" s="120">
        <f t="shared" si="832"/>
        <v>0</v>
      </c>
      <c r="H1481" s="118">
        <f t="shared" si="833"/>
        <v>0</v>
      </c>
      <c r="I1481" s="119">
        <f t="shared" si="833"/>
        <v>0</v>
      </c>
      <c r="J1481" s="120">
        <f t="shared" si="834"/>
        <v>0</v>
      </c>
    </row>
    <row r="1482" spans="1:10" ht="16" thickBot="1" x14ac:dyDescent="0.25">
      <c r="A1482" s="121" t="s">
        <v>21</v>
      </c>
      <c r="B1482" s="122">
        <v>476</v>
      </c>
      <c r="C1482" s="123">
        <f>WIU!C27</f>
        <v>428.3</v>
      </c>
      <c r="D1482" s="124">
        <f t="shared" si="831"/>
        <v>-0.10021008403361342</v>
      </c>
      <c r="E1482" s="122">
        <v>77.5</v>
      </c>
      <c r="F1482" s="123">
        <f>WIU!D27</f>
        <v>93.6</v>
      </c>
      <c r="G1482" s="124">
        <f t="shared" si="832"/>
        <v>0.2077419354838709</v>
      </c>
      <c r="H1482" s="122">
        <f t="shared" si="833"/>
        <v>553.5</v>
      </c>
      <c r="I1482" s="123">
        <f t="shared" si="833"/>
        <v>521.9</v>
      </c>
      <c r="J1482" s="124">
        <f t="shared" si="834"/>
        <v>-5.7091237579042498E-2</v>
      </c>
    </row>
    <row r="1483" spans="1:10" s="129" customFormat="1" ht="16" thickTop="1" x14ac:dyDescent="0.2">
      <c r="A1483" s="125" t="s">
        <v>22</v>
      </c>
      <c r="B1483" s="126">
        <v>1205.5</v>
      </c>
      <c r="C1483" s="127">
        <f>SUM(C1479:C1482)</f>
        <v>1199.3</v>
      </c>
      <c r="D1483" s="128">
        <f t="shared" si="831"/>
        <v>-5.1430941518042679E-3</v>
      </c>
      <c r="E1483" s="126">
        <v>3583</v>
      </c>
      <c r="F1483" s="127">
        <f>SUM(F1479:F1482)</f>
        <v>4365.8</v>
      </c>
      <c r="G1483" s="128">
        <f t="shared" si="832"/>
        <v>0.21847613731509913</v>
      </c>
      <c r="H1483" s="126">
        <f t="shared" si="833"/>
        <v>4788.5</v>
      </c>
      <c r="I1483" s="127">
        <f t="shared" si="833"/>
        <v>5565.1</v>
      </c>
      <c r="J1483" s="128">
        <f t="shared" si="834"/>
        <v>0.16218022345202054</v>
      </c>
    </row>
    <row r="1484" spans="1:10" s="134" customFormat="1" ht="16" thickBot="1" x14ac:dyDescent="0.25">
      <c r="A1484" s="130" t="s">
        <v>17</v>
      </c>
      <c r="B1484" s="131">
        <v>1.1734644212985498E-2</v>
      </c>
      <c r="C1484" s="132">
        <f>C1483/C1547</f>
        <v>1.0894477182279235E-2</v>
      </c>
      <c r="D1484" s="133">
        <f t="shared" si="831"/>
        <v>-7.1597145636212695E-2</v>
      </c>
      <c r="E1484" s="131">
        <v>4.4992090282537256E-2</v>
      </c>
      <c r="F1484" s="132">
        <f>F1483/F1547</f>
        <v>4.5527780413814972E-2</v>
      </c>
      <c r="G1484" s="133">
        <f t="shared" si="832"/>
        <v>1.1906317930857132E-2</v>
      </c>
      <c r="H1484" s="131">
        <f>H1483/H1547</f>
        <v>2.6257604067244478E-2</v>
      </c>
      <c r="I1484" s="132">
        <f>I1483/I1547</f>
        <v>2.7018143826185916E-2</v>
      </c>
      <c r="J1484" s="133">
        <f t="shared" si="834"/>
        <v>2.896455278226194E-2</v>
      </c>
    </row>
    <row r="1485" spans="1:10" x14ac:dyDescent="0.2">
      <c r="A1485" s="135" t="s">
        <v>23</v>
      </c>
      <c r="B1485" s="118">
        <v>0</v>
      </c>
      <c r="C1485" s="119">
        <f>WIU!C29</f>
        <v>0</v>
      </c>
      <c r="D1485" s="120">
        <f t="shared" si="831"/>
        <v>0</v>
      </c>
      <c r="E1485" s="118">
        <v>0</v>
      </c>
      <c r="F1485" s="119">
        <f>WIU!D29</f>
        <v>0</v>
      </c>
      <c r="G1485" s="120">
        <f t="shared" si="832"/>
        <v>0</v>
      </c>
      <c r="H1485" s="118">
        <f t="shared" ref="H1485:I1491" si="835">B1485+E1485</f>
        <v>0</v>
      </c>
      <c r="I1485" s="119">
        <f t="shared" si="835"/>
        <v>0</v>
      </c>
      <c r="J1485" s="120">
        <f t="shared" si="834"/>
        <v>0</v>
      </c>
    </row>
    <row r="1486" spans="1:10" x14ac:dyDescent="0.2">
      <c r="A1486" s="135" t="s">
        <v>24</v>
      </c>
      <c r="B1486" s="118">
        <v>228.1</v>
      </c>
      <c r="C1486" s="119">
        <f>WIU!C30</f>
        <v>232.7</v>
      </c>
      <c r="D1486" s="120">
        <f t="shared" si="831"/>
        <v>2.0166593599298527E-2</v>
      </c>
      <c r="E1486" s="118">
        <v>1410.8</v>
      </c>
      <c r="F1486" s="119">
        <f>WIU!D30</f>
        <v>1533.4</v>
      </c>
      <c r="G1486" s="120">
        <f t="shared" si="832"/>
        <v>8.6901049050184392E-2</v>
      </c>
      <c r="H1486" s="118">
        <f t="shared" si="835"/>
        <v>1638.8999999999999</v>
      </c>
      <c r="I1486" s="119">
        <f t="shared" si="835"/>
        <v>1766.1000000000001</v>
      </c>
      <c r="J1486" s="120">
        <f t="shared" si="834"/>
        <v>7.761303313197894E-2</v>
      </c>
    </row>
    <row r="1487" spans="1:10" x14ac:dyDescent="0.2">
      <c r="A1487" s="135" t="s">
        <v>25</v>
      </c>
      <c r="B1487" s="118">
        <v>11.4</v>
      </c>
      <c r="C1487" s="119">
        <f>WIU!C31</f>
        <v>87.6</v>
      </c>
      <c r="D1487" s="120">
        <f t="shared" si="831"/>
        <v>6.6842105263157885</v>
      </c>
      <c r="E1487" s="118">
        <v>511</v>
      </c>
      <c r="F1487" s="119">
        <f>WIU!D31</f>
        <v>380.4</v>
      </c>
      <c r="G1487" s="120">
        <f t="shared" si="832"/>
        <v>-0.2555772994129159</v>
      </c>
      <c r="H1487" s="118">
        <f t="shared" si="835"/>
        <v>522.4</v>
      </c>
      <c r="I1487" s="119">
        <f t="shared" si="835"/>
        <v>468</v>
      </c>
      <c r="J1487" s="120">
        <f t="shared" si="834"/>
        <v>-0.1041347626339969</v>
      </c>
    </row>
    <row r="1488" spans="1:10" x14ac:dyDescent="0.2">
      <c r="A1488" s="135" t="s">
        <v>26</v>
      </c>
      <c r="B1488" s="118">
        <v>436.3</v>
      </c>
      <c r="C1488" s="119">
        <f>WIU!C32</f>
        <v>447.7</v>
      </c>
      <c r="D1488" s="120">
        <f t="shared" si="831"/>
        <v>2.6128810451524129E-2</v>
      </c>
      <c r="E1488" s="118">
        <v>8061.5999999999995</v>
      </c>
      <c r="F1488" s="119">
        <f>WIU!D32</f>
        <v>8300.2999999999993</v>
      </c>
      <c r="G1488" s="120">
        <f t="shared" si="832"/>
        <v>2.9609506797658013E-2</v>
      </c>
      <c r="H1488" s="118">
        <f t="shared" si="835"/>
        <v>8497.9</v>
      </c>
      <c r="I1488" s="119">
        <f t="shared" si="835"/>
        <v>8748</v>
      </c>
      <c r="J1488" s="120">
        <f t="shared" si="834"/>
        <v>2.9430800550724341E-2</v>
      </c>
    </row>
    <row r="1489" spans="1:10" x14ac:dyDescent="0.2">
      <c r="A1489" s="135" t="s">
        <v>27</v>
      </c>
      <c r="B1489" s="118">
        <v>0</v>
      </c>
      <c r="C1489" s="119">
        <f>WIU!C33</f>
        <v>0</v>
      </c>
      <c r="D1489" s="120">
        <f t="shared" si="831"/>
        <v>0</v>
      </c>
      <c r="E1489" s="118">
        <v>0</v>
      </c>
      <c r="F1489" s="119">
        <f>WIU!D33</f>
        <v>0</v>
      </c>
      <c r="G1489" s="120">
        <f t="shared" si="832"/>
        <v>0</v>
      </c>
      <c r="H1489" s="118">
        <f t="shared" si="835"/>
        <v>0</v>
      </c>
      <c r="I1489" s="119">
        <f t="shared" si="835"/>
        <v>0</v>
      </c>
      <c r="J1489" s="120">
        <f t="shared" si="834"/>
        <v>0</v>
      </c>
    </row>
    <row r="1490" spans="1:10" ht="16" thickBot="1" x14ac:dyDescent="0.25">
      <c r="A1490" s="121" t="s">
        <v>28</v>
      </c>
      <c r="B1490" s="122">
        <v>296.5</v>
      </c>
      <c r="C1490" s="123">
        <f>WIU!C34</f>
        <v>266.3</v>
      </c>
      <c r="D1490" s="124">
        <f t="shared" si="831"/>
        <v>-0.10185497470489036</v>
      </c>
      <c r="E1490" s="122">
        <v>0</v>
      </c>
      <c r="F1490" s="123">
        <f>WIU!D34</f>
        <v>0</v>
      </c>
      <c r="G1490" s="124">
        <f t="shared" si="832"/>
        <v>0</v>
      </c>
      <c r="H1490" s="122">
        <f t="shared" si="835"/>
        <v>296.5</v>
      </c>
      <c r="I1490" s="123">
        <f t="shared" si="835"/>
        <v>266.3</v>
      </c>
      <c r="J1490" s="124">
        <f t="shared" si="834"/>
        <v>-0.10185497470489036</v>
      </c>
    </row>
    <row r="1491" spans="1:10" s="129" customFormat="1" ht="16" thickTop="1" x14ac:dyDescent="0.2">
      <c r="A1491" s="125" t="s">
        <v>29</v>
      </c>
      <c r="B1491" s="126">
        <v>972.3</v>
      </c>
      <c r="C1491" s="127">
        <f>SUM(C1485:C1490)</f>
        <v>1034.3</v>
      </c>
      <c r="D1491" s="128">
        <f t="shared" si="831"/>
        <v>6.376632726524735E-2</v>
      </c>
      <c r="E1491" s="126">
        <v>9983.4</v>
      </c>
      <c r="F1491" s="127">
        <f>SUM(F1485:F1490)</f>
        <v>10214.099999999999</v>
      </c>
      <c r="G1491" s="128">
        <f t="shared" si="832"/>
        <v>2.3108359877396369E-2</v>
      </c>
      <c r="H1491" s="126">
        <f t="shared" si="835"/>
        <v>10955.699999999999</v>
      </c>
      <c r="I1491" s="127">
        <f t="shared" si="835"/>
        <v>11248.399999999998</v>
      </c>
      <c r="J1491" s="128">
        <f t="shared" si="834"/>
        <v>2.6716686291154278E-2</v>
      </c>
    </row>
    <row r="1492" spans="1:10" s="134" customFormat="1" ht="16" thickBot="1" x14ac:dyDescent="0.25">
      <c r="A1492" s="130" t="s">
        <v>17</v>
      </c>
      <c r="B1492" s="131">
        <v>9.4646159836464534E-3</v>
      </c>
      <c r="C1492" s="132">
        <f>C1491/C1547</f>
        <v>9.3956122318280769E-3</v>
      </c>
      <c r="D1492" s="133">
        <f t="shared" si="831"/>
        <v>-7.2907080369246213E-3</v>
      </c>
      <c r="E1492" s="131">
        <v>0.12536255487766745</v>
      </c>
      <c r="F1492" s="132">
        <f>F1491/F1547</f>
        <v>0.10651548443005805</v>
      </c>
      <c r="G1492" s="133">
        <f t="shared" si="832"/>
        <v>-0.15034051009889626</v>
      </c>
      <c r="H1492" s="131">
        <f>H1491/H1547</f>
        <v>6.0075270518849394E-2</v>
      </c>
      <c r="I1492" s="132">
        <f>I1491/I1547</f>
        <v>5.4610139802423956E-2</v>
      </c>
      <c r="J1492" s="133">
        <f t="shared" si="834"/>
        <v>-9.097138754807077E-2</v>
      </c>
    </row>
    <row r="1493" spans="1:10" x14ac:dyDescent="0.2">
      <c r="A1493" s="135" t="s">
        <v>30</v>
      </c>
      <c r="B1493" s="118">
        <v>2587.1999999999998</v>
      </c>
      <c r="C1493" s="119">
        <f>WIU!C36</f>
        <v>2696</v>
      </c>
      <c r="D1493" s="120">
        <f t="shared" si="831"/>
        <v>4.2053184910327841E-2</v>
      </c>
      <c r="E1493" s="118">
        <v>0</v>
      </c>
      <c r="F1493" s="119">
        <f>WIU!D36</f>
        <v>0</v>
      </c>
      <c r="G1493" s="120">
        <f t="shared" si="832"/>
        <v>0</v>
      </c>
      <c r="H1493" s="118">
        <f t="shared" ref="H1493:I1498" si="836">B1493+E1493</f>
        <v>2587.1999999999998</v>
      </c>
      <c r="I1493" s="119">
        <f t="shared" si="836"/>
        <v>2696</v>
      </c>
      <c r="J1493" s="120">
        <f t="shared" si="834"/>
        <v>4.2053184910327841E-2</v>
      </c>
    </row>
    <row r="1494" spans="1:10" x14ac:dyDescent="0.2">
      <c r="A1494" s="135" t="s">
        <v>31</v>
      </c>
      <c r="B1494" s="118">
        <v>3521.3</v>
      </c>
      <c r="C1494" s="119">
        <f>WIU!C37</f>
        <v>3531.4</v>
      </c>
      <c r="D1494" s="120">
        <f t="shared" si="831"/>
        <v>2.8682588816629963E-3</v>
      </c>
      <c r="E1494" s="118">
        <v>0</v>
      </c>
      <c r="F1494" s="119">
        <f>WIU!D37</f>
        <v>0</v>
      </c>
      <c r="G1494" s="120">
        <f t="shared" si="832"/>
        <v>0</v>
      </c>
      <c r="H1494" s="118">
        <f t="shared" si="836"/>
        <v>3521.3</v>
      </c>
      <c r="I1494" s="119">
        <f t="shared" si="836"/>
        <v>3531.4</v>
      </c>
      <c r="J1494" s="120">
        <f t="shared" si="834"/>
        <v>2.8682588816629963E-3</v>
      </c>
    </row>
    <row r="1495" spans="1:10" x14ac:dyDescent="0.2">
      <c r="A1495" s="135" t="s">
        <v>32</v>
      </c>
      <c r="B1495" s="118">
        <v>0</v>
      </c>
      <c r="C1495" s="119">
        <f>WIU!C39</f>
        <v>0</v>
      </c>
      <c r="D1495" s="120">
        <f t="shared" si="831"/>
        <v>0</v>
      </c>
      <c r="E1495" s="118">
        <v>0</v>
      </c>
      <c r="F1495" s="119">
        <f>WIU!D39</f>
        <v>0</v>
      </c>
      <c r="G1495" s="120">
        <f t="shared" si="832"/>
        <v>0</v>
      </c>
      <c r="H1495" s="118">
        <f t="shared" si="836"/>
        <v>0</v>
      </c>
      <c r="I1495" s="119">
        <f t="shared" si="836"/>
        <v>0</v>
      </c>
      <c r="J1495" s="120">
        <f t="shared" si="834"/>
        <v>0</v>
      </c>
    </row>
    <row r="1496" spans="1:10" x14ac:dyDescent="0.2">
      <c r="A1496" s="135" t="s">
        <v>33</v>
      </c>
      <c r="B1496" s="118">
        <v>0</v>
      </c>
      <c r="C1496" s="119">
        <f>WIU!C40</f>
        <v>0</v>
      </c>
      <c r="D1496" s="120">
        <f t="shared" si="831"/>
        <v>0</v>
      </c>
      <c r="E1496" s="118">
        <v>0</v>
      </c>
      <c r="F1496" s="119">
        <f>WIU!D40</f>
        <v>0</v>
      </c>
      <c r="G1496" s="120">
        <f t="shared" si="832"/>
        <v>0</v>
      </c>
      <c r="H1496" s="118">
        <f t="shared" si="836"/>
        <v>0</v>
      </c>
      <c r="I1496" s="119">
        <f t="shared" si="836"/>
        <v>0</v>
      </c>
      <c r="J1496" s="120">
        <f t="shared" si="834"/>
        <v>0</v>
      </c>
    </row>
    <row r="1497" spans="1:10" ht="16" thickBot="1" x14ac:dyDescent="0.25">
      <c r="A1497" s="121" t="s">
        <v>34</v>
      </c>
      <c r="B1497" s="122">
        <v>142.69999999999999</v>
      </c>
      <c r="C1497" s="123">
        <f>WIU!C41</f>
        <v>141.1</v>
      </c>
      <c r="D1497" s="124">
        <f t="shared" si="831"/>
        <v>-1.1212333566923577E-2</v>
      </c>
      <c r="E1497" s="122">
        <v>116.3</v>
      </c>
      <c r="F1497" s="123">
        <f>WIU!D41</f>
        <v>102.2</v>
      </c>
      <c r="G1497" s="124">
        <f t="shared" si="832"/>
        <v>-0.12123817712811689</v>
      </c>
      <c r="H1497" s="122">
        <f t="shared" si="836"/>
        <v>259</v>
      </c>
      <c r="I1497" s="123">
        <f t="shared" si="836"/>
        <v>243.3</v>
      </c>
      <c r="J1497" s="124">
        <f t="shared" si="834"/>
        <v>-6.0617760617760572E-2</v>
      </c>
    </row>
    <row r="1498" spans="1:10" s="129" customFormat="1" ht="16" thickTop="1" x14ac:dyDescent="0.2">
      <c r="A1498" s="125" t="s">
        <v>35</v>
      </c>
      <c r="B1498" s="126">
        <v>6251.2</v>
      </c>
      <c r="C1498" s="127">
        <f>SUM(C1493:C1497)</f>
        <v>6368.5</v>
      </c>
      <c r="D1498" s="128">
        <f t="shared" si="831"/>
        <v>1.876439723573077E-2</v>
      </c>
      <c r="E1498" s="126">
        <v>116.3</v>
      </c>
      <c r="F1498" s="127">
        <f>SUM(F1493:F1497)</f>
        <v>102.2</v>
      </c>
      <c r="G1498" s="128">
        <f t="shared" si="832"/>
        <v>-0.12123817712811689</v>
      </c>
      <c r="H1498" s="126">
        <f t="shared" si="836"/>
        <v>6367.5</v>
      </c>
      <c r="I1498" s="127">
        <f t="shared" si="836"/>
        <v>6470.7</v>
      </c>
      <c r="J1498" s="128">
        <f t="shared" si="834"/>
        <v>1.6207302709069466E-2</v>
      </c>
    </row>
    <row r="1499" spans="1:10" s="134" customFormat="1" ht="16" thickBot="1" x14ac:dyDescent="0.25">
      <c r="A1499" s="130" t="s">
        <v>17</v>
      </c>
      <c r="B1499" s="131">
        <v>6.085077387326001E-2</v>
      </c>
      <c r="C1499" s="132">
        <f>C1498/C1547</f>
        <v>5.7851645072413339E-2</v>
      </c>
      <c r="D1499" s="133">
        <f t="shared" si="831"/>
        <v>-4.9286617243245845E-2</v>
      </c>
      <c r="E1499" s="131">
        <v>1.4603907618920132E-3</v>
      </c>
      <c r="F1499" s="132">
        <f>F1498/F1547</f>
        <v>1.0657701127609808E-3</v>
      </c>
      <c r="G1499" s="133">
        <f t="shared" si="832"/>
        <v>-0.27021579390147643</v>
      </c>
      <c r="H1499" s="131">
        <f>H1498/H1547</f>
        <v>3.4916005826078983E-2</v>
      </c>
      <c r="I1499" s="132">
        <f>I1498/I1547</f>
        <v>3.1414764021509257E-2</v>
      </c>
      <c r="J1499" s="133">
        <f t="shared" si="834"/>
        <v>-0.1002761261413992</v>
      </c>
    </row>
    <row r="1500" spans="1:10" x14ac:dyDescent="0.2">
      <c r="A1500" s="135" t="s">
        <v>36</v>
      </c>
      <c r="B1500" s="118">
        <v>389.9</v>
      </c>
      <c r="C1500" s="119">
        <f>WIU!C43</f>
        <v>371.9</v>
      </c>
      <c r="D1500" s="120">
        <f t="shared" si="831"/>
        <v>-4.6165683508591952E-2</v>
      </c>
      <c r="E1500" s="118">
        <v>866.19999999999993</v>
      </c>
      <c r="F1500" s="119">
        <f>WIU!D43</f>
        <v>1025.2</v>
      </c>
      <c r="G1500" s="120">
        <f t="shared" si="832"/>
        <v>0.18356037866543537</v>
      </c>
      <c r="H1500" s="118">
        <f t="shared" ref="H1500:I1507" si="837">B1500+E1500</f>
        <v>1256.0999999999999</v>
      </c>
      <c r="I1500" s="119">
        <f t="shared" si="837"/>
        <v>1397.1</v>
      </c>
      <c r="J1500" s="120">
        <f t="shared" si="834"/>
        <v>0.11225220921901123</v>
      </c>
    </row>
    <row r="1501" spans="1:10" x14ac:dyDescent="0.2">
      <c r="A1501" s="135" t="s">
        <v>37</v>
      </c>
      <c r="B1501" s="118">
        <v>0</v>
      </c>
      <c r="C1501" s="119">
        <f>WIU!C44</f>
        <v>0</v>
      </c>
      <c r="D1501" s="120">
        <f t="shared" si="831"/>
        <v>0</v>
      </c>
      <c r="E1501" s="118">
        <v>4357.3999999999996</v>
      </c>
      <c r="F1501" s="119">
        <f>WIU!D44</f>
        <v>4872.7</v>
      </c>
      <c r="G1501" s="120">
        <f t="shared" si="832"/>
        <v>0.11825859457474645</v>
      </c>
      <c r="H1501" s="118">
        <f t="shared" si="837"/>
        <v>4357.3999999999996</v>
      </c>
      <c r="I1501" s="119">
        <f t="shared" si="837"/>
        <v>4872.7</v>
      </c>
      <c r="J1501" s="120">
        <f t="shared" si="834"/>
        <v>0.11825859457474645</v>
      </c>
    </row>
    <row r="1502" spans="1:10" x14ac:dyDescent="0.2">
      <c r="A1502" s="135" t="s">
        <v>38</v>
      </c>
      <c r="B1502" s="118">
        <v>445.5</v>
      </c>
      <c r="C1502" s="119">
        <f>WIU!C45</f>
        <v>519.9</v>
      </c>
      <c r="D1502" s="120">
        <f t="shared" si="831"/>
        <v>0.16700336700336696</v>
      </c>
      <c r="E1502" s="118">
        <v>20.3</v>
      </c>
      <c r="F1502" s="119">
        <f>WIU!D45</f>
        <v>28.4</v>
      </c>
      <c r="G1502" s="120">
        <f t="shared" si="832"/>
        <v>0.39901477832512305</v>
      </c>
      <c r="H1502" s="118">
        <f t="shared" si="837"/>
        <v>465.8</v>
      </c>
      <c r="I1502" s="119">
        <f t="shared" si="837"/>
        <v>548.29999999999995</v>
      </c>
      <c r="J1502" s="120">
        <f t="shared" si="834"/>
        <v>0.17711464147702863</v>
      </c>
    </row>
    <row r="1503" spans="1:10" x14ac:dyDescent="0.2">
      <c r="A1503" s="135" t="s">
        <v>39</v>
      </c>
      <c r="B1503" s="118">
        <v>750.3</v>
      </c>
      <c r="C1503" s="119">
        <f>WIU!C46</f>
        <v>812.6</v>
      </c>
      <c r="D1503" s="120">
        <f t="shared" si="831"/>
        <v>8.3033453285352624E-2</v>
      </c>
      <c r="E1503" s="118">
        <v>40.5</v>
      </c>
      <c r="F1503" s="119">
        <f>WIU!D46</f>
        <v>36.9</v>
      </c>
      <c r="G1503" s="120">
        <f t="shared" si="832"/>
        <v>-8.888888888888892E-2</v>
      </c>
      <c r="H1503" s="118">
        <f t="shared" si="837"/>
        <v>790.8</v>
      </c>
      <c r="I1503" s="119">
        <f t="shared" si="837"/>
        <v>849.5</v>
      </c>
      <c r="J1503" s="120">
        <f t="shared" si="834"/>
        <v>7.4228629236216551E-2</v>
      </c>
    </row>
    <row r="1504" spans="1:10" s="142" customFormat="1" x14ac:dyDescent="0.2">
      <c r="A1504" s="135" t="s">
        <v>40</v>
      </c>
      <c r="B1504" s="118">
        <v>12042.1</v>
      </c>
      <c r="C1504" s="119">
        <f>WIU!C47</f>
        <v>16854.900000000001</v>
      </c>
      <c r="D1504" s="120">
        <f t="shared" si="831"/>
        <v>0.39966451034288047</v>
      </c>
      <c r="E1504" s="118">
        <v>22430.6</v>
      </c>
      <c r="F1504" s="119">
        <f>WIU!D47</f>
        <v>29654.7</v>
      </c>
      <c r="G1504" s="120">
        <f t="shared" si="832"/>
        <v>0.32206450117250551</v>
      </c>
      <c r="H1504" s="118">
        <f t="shared" si="837"/>
        <v>34472.699999999997</v>
      </c>
      <c r="I1504" s="119">
        <f t="shared" si="837"/>
        <v>46509.600000000006</v>
      </c>
      <c r="J1504" s="120">
        <f t="shared" si="834"/>
        <v>0.34917195345882424</v>
      </c>
    </row>
    <row r="1505" spans="1:10" x14ac:dyDescent="0.2">
      <c r="A1505" s="135" t="s">
        <v>41</v>
      </c>
      <c r="B1505" s="118">
        <v>1856.9</v>
      </c>
      <c r="C1505" s="119">
        <f>WIU!C48</f>
        <v>1655.1</v>
      </c>
      <c r="D1505" s="120">
        <f t="shared" si="831"/>
        <v>-0.108675749905757</v>
      </c>
      <c r="E1505" s="118">
        <v>3267</v>
      </c>
      <c r="F1505" s="119">
        <f>WIU!D48</f>
        <v>4499.8</v>
      </c>
      <c r="G1505" s="120">
        <f t="shared" si="832"/>
        <v>0.37734925007652287</v>
      </c>
      <c r="H1505" s="118">
        <f t="shared" si="837"/>
        <v>5123.8999999999996</v>
      </c>
      <c r="I1505" s="119">
        <f t="shared" si="837"/>
        <v>6154.9</v>
      </c>
      <c r="J1505" s="120">
        <f t="shared" si="834"/>
        <v>0.20121391908507194</v>
      </c>
    </row>
    <row r="1506" spans="1:10" ht="16" thickBot="1" x14ac:dyDescent="0.25">
      <c r="A1506" s="121" t="s">
        <v>42</v>
      </c>
      <c r="B1506" s="122">
        <v>863.6</v>
      </c>
      <c r="C1506" s="123">
        <f>WIU!C49</f>
        <v>937.4</v>
      </c>
      <c r="D1506" s="124">
        <f t="shared" si="831"/>
        <v>8.5456229735988834E-2</v>
      </c>
      <c r="E1506" s="122">
        <v>352.6</v>
      </c>
      <c r="F1506" s="123">
        <f>WIU!D49</f>
        <v>393.1</v>
      </c>
      <c r="G1506" s="124">
        <f t="shared" si="832"/>
        <v>0.11486103233125354</v>
      </c>
      <c r="H1506" s="122">
        <f t="shared" si="837"/>
        <v>1216.2</v>
      </c>
      <c r="I1506" s="123">
        <f t="shared" si="837"/>
        <v>1330.5</v>
      </c>
      <c r="J1506" s="124">
        <f t="shared" si="834"/>
        <v>9.3981253083374405E-2</v>
      </c>
    </row>
    <row r="1507" spans="1:10" s="129" customFormat="1" ht="16" thickTop="1" x14ac:dyDescent="0.2">
      <c r="A1507" s="125" t="s">
        <v>43</v>
      </c>
      <c r="B1507" s="126">
        <v>16348.3</v>
      </c>
      <c r="C1507" s="127">
        <f>SUM(C1500:C1506)</f>
        <v>21151.800000000003</v>
      </c>
      <c r="D1507" s="128">
        <f t="shared" si="831"/>
        <v>0.29382259929166971</v>
      </c>
      <c r="E1507" s="126">
        <v>31334.6</v>
      </c>
      <c r="F1507" s="127">
        <f>SUM(F1500:F1506)</f>
        <v>40510.800000000003</v>
      </c>
      <c r="G1507" s="128">
        <f t="shared" si="832"/>
        <v>0.29284560836902351</v>
      </c>
      <c r="H1507" s="126">
        <f t="shared" si="837"/>
        <v>47682.899999999994</v>
      </c>
      <c r="I1507" s="127">
        <f t="shared" si="837"/>
        <v>61662.600000000006</v>
      </c>
      <c r="J1507" s="128">
        <f t="shared" si="834"/>
        <v>0.29318057416809828</v>
      </c>
    </row>
    <row r="1508" spans="1:10" s="134" customFormat="1" ht="16" thickBot="1" x14ac:dyDescent="0.25">
      <c r="A1508" s="130" t="s">
        <v>17</v>
      </c>
      <c r="B1508" s="131">
        <v>0.15913851844641294</v>
      </c>
      <c r="C1508" s="132">
        <f>C1507/C1547</f>
        <v>0.19214358581183522</v>
      </c>
      <c r="D1508" s="133">
        <f t="shared" si="831"/>
        <v>0.20739835765491396</v>
      </c>
      <c r="E1508" s="131">
        <v>0.39347171425263522</v>
      </c>
      <c r="F1508" s="132">
        <f>F1507/F1547</f>
        <v>0.42245792450134584</v>
      </c>
      <c r="G1508" s="133">
        <f t="shared" si="832"/>
        <v>7.3667837353359356E-2</v>
      </c>
      <c r="H1508" s="131">
        <f>H1507/H1547</f>
        <v>0.26146783104897392</v>
      </c>
      <c r="I1508" s="132">
        <f>I1507/I1547</f>
        <v>0.29936730615740448</v>
      </c>
      <c r="J1508" s="133">
        <f t="shared" si="834"/>
        <v>0.14494890234252886</v>
      </c>
    </row>
    <row r="1509" spans="1:10" x14ac:dyDescent="0.2">
      <c r="A1509" s="135" t="s">
        <v>44</v>
      </c>
      <c r="B1509" s="118">
        <v>3398.3</v>
      </c>
      <c r="C1509" s="119">
        <f>WIU!C51</f>
        <v>3824.7</v>
      </c>
      <c r="D1509" s="120">
        <f t="shared" si="831"/>
        <v>0.12547450195686066</v>
      </c>
      <c r="E1509" s="118">
        <v>115.8</v>
      </c>
      <c r="F1509" s="119">
        <f>WIU!D51</f>
        <v>111.7</v>
      </c>
      <c r="G1509" s="120">
        <f t="shared" si="832"/>
        <v>-3.540587219343691E-2</v>
      </c>
      <c r="H1509" s="118">
        <f t="shared" ref="H1509:I1514" si="838">B1509+E1509</f>
        <v>3514.1000000000004</v>
      </c>
      <c r="I1509" s="119">
        <f t="shared" si="838"/>
        <v>3936.3999999999996</v>
      </c>
      <c r="J1509" s="120">
        <f t="shared" si="834"/>
        <v>0.12017301727327032</v>
      </c>
    </row>
    <row r="1510" spans="1:10" x14ac:dyDescent="0.2">
      <c r="A1510" s="135" t="s">
        <v>45</v>
      </c>
      <c r="B1510" s="118">
        <v>868.4</v>
      </c>
      <c r="C1510" s="119">
        <f>WIU!C52</f>
        <v>1094.2</v>
      </c>
      <c r="D1510" s="120">
        <f t="shared" si="831"/>
        <v>0.26001842468908348</v>
      </c>
      <c r="E1510" s="118">
        <v>98.3</v>
      </c>
      <c r="F1510" s="119">
        <f>WIU!D52</f>
        <v>4467.1000000000004</v>
      </c>
      <c r="G1510" s="120">
        <f t="shared" si="832"/>
        <v>44.443540183112923</v>
      </c>
      <c r="H1510" s="118">
        <f t="shared" si="838"/>
        <v>966.69999999999993</v>
      </c>
      <c r="I1510" s="119">
        <f t="shared" si="838"/>
        <v>5561.3</v>
      </c>
      <c r="J1510" s="120">
        <f t="shared" si="834"/>
        <v>4.7528705906692883</v>
      </c>
    </row>
    <row r="1511" spans="1:10" x14ac:dyDescent="0.2">
      <c r="A1511" s="135" t="s">
        <v>46</v>
      </c>
      <c r="B1511" s="118">
        <v>2808.6</v>
      </c>
      <c r="C1511" s="119">
        <f>WIU!C53</f>
        <v>3628.1</v>
      </c>
      <c r="D1511" s="120">
        <f t="shared" ref="D1511:D1542" si="839">IFERROR((C1511-B1511)/B1511,0)</f>
        <v>0.29178238268176315</v>
      </c>
      <c r="E1511" s="118">
        <v>0.02</v>
      </c>
      <c r="F1511" s="119">
        <f>WIU!D53</f>
        <v>0</v>
      </c>
      <c r="G1511" s="120">
        <f t="shared" ref="G1511:G1542" si="840">IFERROR((F1511-E1511)/E1511,0)</f>
        <v>-1</v>
      </c>
      <c r="H1511" s="118">
        <f t="shared" si="838"/>
        <v>2808.62</v>
      </c>
      <c r="I1511" s="119">
        <f t="shared" si="838"/>
        <v>3628.1</v>
      </c>
      <c r="J1511" s="120">
        <f t="shared" si="834"/>
        <v>0.29177318398359336</v>
      </c>
    </row>
    <row r="1512" spans="1:10" x14ac:dyDescent="0.2">
      <c r="A1512" s="135" t="s">
        <v>47</v>
      </c>
      <c r="B1512" s="118">
        <v>0</v>
      </c>
      <c r="C1512" s="119">
        <f>WIU!C54</f>
        <v>0</v>
      </c>
      <c r="D1512" s="120">
        <f t="shared" si="839"/>
        <v>0</v>
      </c>
      <c r="E1512" s="118">
        <v>0</v>
      </c>
      <c r="F1512" s="119">
        <f>WIU!D54</f>
        <v>0</v>
      </c>
      <c r="G1512" s="120">
        <f t="shared" si="840"/>
        <v>0</v>
      </c>
      <c r="H1512" s="118">
        <f t="shared" si="838"/>
        <v>0</v>
      </c>
      <c r="I1512" s="119">
        <f t="shared" si="838"/>
        <v>0</v>
      </c>
      <c r="J1512" s="120">
        <f t="shared" si="834"/>
        <v>0</v>
      </c>
    </row>
    <row r="1513" spans="1:10" ht="16" thickBot="1" x14ac:dyDescent="0.25">
      <c r="A1513" s="121" t="s">
        <v>48</v>
      </c>
      <c r="B1513" s="122">
        <v>1986.5</v>
      </c>
      <c r="C1513" s="123">
        <f>WIU!C55</f>
        <v>2263.6999999999998</v>
      </c>
      <c r="D1513" s="124">
        <f t="shared" si="839"/>
        <v>0.13954190787817761</v>
      </c>
      <c r="E1513" s="122">
        <v>0</v>
      </c>
      <c r="F1513" s="123">
        <f>WIU!D55</f>
        <v>0</v>
      </c>
      <c r="G1513" s="124">
        <f t="shared" si="840"/>
        <v>0</v>
      </c>
      <c r="H1513" s="122">
        <f t="shared" si="838"/>
        <v>1986.5</v>
      </c>
      <c r="I1513" s="123">
        <f t="shared" si="838"/>
        <v>2263.6999999999998</v>
      </c>
      <c r="J1513" s="124">
        <f t="shared" si="834"/>
        <v>0.13954190787817761</v>
      </c>
    </row>
    <row r="1514" spans="1:10" s="129" customFormat="1" ht="16" thickTop="1" x14ac:dyDescent="0.2">
      <c r="A1514" s="125" t="s">
        <v>49</v>
      </c>
      <c r="B1514" s="126">
        <v>9061.7999999999993</v>
      </c>
      <c r="C1514" s="127">
        <f>SUM(C1509:C1513)</f>
        <v>10810.7</v>
      </c>
      <c r="D1514" s="128">
        <f t="shared" si="839"/>
        <v>0.19299697631817095</v>
      </c>
      <c r="E1514" s="126">
        <v>214.12</v>
      </c>
      <c r="F1514" s="127">
        <f>SUM(F1509:F1513)</f>
        <v>4578.8</v>
      </c>
      <c r="G1514" s="128">
        <f t="shared" si="840"/>
        <v>20.38427050252195</v>
      </c>
      <c r="H1514" s="126">
        <f t="shared" si="838"/>
        <v>9275.92</v>
      </c>
      <c r="I1514" s="127">
        <f t="shared" si="838"/>
        <v>15389.5</v>
      </c>
      <c r="J1514" s="128">
        <f t="shared" si="834"/>
        <v>0.65908071652191913</v>
      </c>
    </row>
    <row r="1515" spans="1:10" s="134" customFormat="1" ht="16" thickBot="1" x14ac:dyDescent="0.25">
      <c r="A1515" s="130" t="s">
        <v>17</v>
      </c>
      <c r="B1515" s="131">
        <v>8.8209870534410595E-2</v>
      </c>
      <c r="C1515" s="132">
        <f>C1514/C1547</f>
        <v>9.8204723150559614E-2</v>
      </c>
      <c r="D1515" s="133">
        <f t="shared" si="839"/>
        <v>0.11330764409465986</v>
      </c>
      <c r="E1515" s="131">
        <v>2.6887263107164047E-3</v>
      </c>
      <c r="F1515" s="132">
        <f>F1514/F1547</f>
        <v>4.7749003838649502E-2</v>
      </c>
      <c r="G1515" s="133">
        <f t="shared" si="840"/>
        <v>16.758967749278614</v>
      </c>
      <c r="H1515" s="131">
        <f>H1514/H1547</f>
        <v>5.0864244485628991E-2</v>
      </c>
      <c r="I1515" s="132">
        <f>I1514/I1547</f>
        <v>7.4714870247271054E-2</v>
      </c>
      <c r="J1515" s="133">
        <f t="shared" si="834"/>
        <v>0.46890750079617788</v>
      </c>
    </row>
    <row r="1516" spans="1:10" x14ac:dyDescent="0.2">
      <c r="A1516" s="135" t="s">
        <v>50</v>
      </c>
      <c r="B1516" s="118">
        <v>334.2</v>
      </c>
      <c r="C1516" s="119">
        <f>WIU!C57</f>
        <v>266.60000000000002</v>
      </c>
      <c r="D1516" s="120">
        <f t="shared" si="839"/>
        <v>-0.20227408737283054</v>
      </c>
      <c r="E1516" s="118">
        <v>135.69999999999999</v>
      </c>
      <c r="F1516" s="119">
        <f>WIU!D57</f>
        <v>241.2</v>
      </c>
      <c r="G1516" s="120">
        <f t="shared" si="840"/>
        <v>0.7774502579218866</v>
      </c>
      <c r="H1516" s="118">
        <f t="shared" ref="H1516:H1529" si="841">B1516+E1516</f>
        <v>469.9</v>
      </c>
      <c r="I1516" s="119">
        <f t="shared" ref="I1516:I1529" si="842">C1516+F1516</f>
        <v>507.8</v>
      </c>
      <c r="J1516" s="120">
        <f t="shared" si="834"/>
        <v>8.0655458608214589E-2</v>
      </c>
    </row>
    <row r="1517" spans="1:10" x14ac:dyDescent="0.2">
      <c r="A1517" s="135" t="s">
        <v>51</v>
      </c>
      <c r="B1517" s="118">
        <v>1961</v>
      </c>
      <c r="C1517" s="119">
        <f>WIU!C58</f>
        <v>1753.4</v>
      </c>
      <c r="D1517" s="120">
        <f t="shared" si="839"/>
        <v>-0.10586435492095865</v>
      </c>
      <c r="E1517" s="118">
        <v>3045.9</v>
      </c>
      <c r="F1517" s="119">
        <f>WIU!D58</f>
        <v>2858.9</v>
      </c>
      <c r="G1517" s="120">
        <f t="shared" si="840"/>
        <v>-6.1394005055976884E-2</v>
      </c>
      <c r="H1517" s="118">
        <f t="shared" si="841"/>
        <v>5006.8999999999996</v>
      </c>
      <c r="I1517" s="119">
        <f t="shared" si="842"/>
        <v>4612.3</v>
      </c>
      <c r="J1517" s="120">
        <f t="shared" si="834"/>
        <v>-7.881124048812628E-2</v>
      </c>
    </row>
    <row r="1518" spans="1:10" x14ac:dyDescent="0.2">
      <c r="A1518" s="135" t="s">
        <v>52</v>
      </c>
      <c r="B1518" s="118">
        <v>2764.2</v>
      </c>
      <c r="C1518" s="119">
        <f>WIU!C59</f>
        <v>2841.4</v>
      </c>
      <c r="D1518" s="120">
        <f t="shared" si="839"/>
        <v>2.7928514579263541E-2</v>
      </c>
      <c r="E1518" s="118">
        <v>2487.5</v>
      </c>
      <c r="F1518" s="119">
        <f>WIU!D59</f>
        <v>1986.4</v>
      </c>
      <c r="G1518" s="120">
        <f t="shared" si="840"/>
        <v>-0.20144723618090449</v>
      </c>
      <c r="H1518" s="118">
        <f t="shared" si="841"/>
        <v>5251.7</v>
      </c>
      <c r="I1518" s="119">
        <f t="shared" si="842"/>
        <v>4827.8</v>
      </c>
      <c r="J1518" s="120">
        <f t="shared" si="834"/>
        <v>-8.0716720300093234E-2</v>
      </c>
    </row>
    <row r="1519" spans="1:10" x14ac:dyDescent="0.2">
      <c r="A1519" s="135" t="s">
        <v>53</v>
      </c>
      <c r="B1519" s="118">
        <v>429.8</v>
      </c>
      <c r="C1519" s="119">
        <f>WIU!C60</f>
        <v>475.2</v>
      </c>
      <c r="D1519" s="120">
        <f t="shared" si="839"/>
        <v>0.10563052582596551</v>
      </c>
      <c r="E1519" s="118">
        <v>159.9</v>
      </c>
      <c r="F1519" s="119">
        <f>WIU!D60</f>
        <v>187.6</v>
      </c>
      <c r="G1519" s="120">
        <f t="shared" si="840"/>
        <v>0.17323327079424633</v>
      </c>
      <c r="H1519" s="118">
        <f t="shared" si="841"/>
        <v>589.70000000000005</v>
      </c>
      <c r="I1519" s="119">
        <f t="shared" si="842"/>
        <v>662.8</v>
      </c>
      <c r="J1519" s="120">
        <f t="shared" si="834"/>
        <v>0.12396133627268086</v>
      </c>
    </row>
    <row r="1520" spans="1:10" x14ac:dyDescent="0.2">
      <c r="A1520" s="135" t="s">
        <v>54</v>
      </c>
      <c r="B1520" s="118">
        <v>3240.5</v>
      </c>
      <c r="C1520" s="119">
        <f>WIU!C62</f>
        <v>3604.4</v>
      </c>
      <c r="D1520" s="120">
        <f t="shared" si="839"/>
        <v>0.11229748495602533</v>
      </c>
      <c r="E1520" s="118">
        <v>2382.1</v>
      </c>
      <c r="F1520" s="119">
        <f>WIU!D62</f>
        <v>2671.5</v>
      </c>
      <c r="G1520" s="120">
        <f t="shared" si="840"/>
        <v>0.12148944208891319</v>
      </c>
      <c r="H1520" s="118">
        <f t="shared" si="841"/>
        <v>5622.6</v>
      </c>
      <c r="I1520" s="119">
        <f t="shared" si="842"/>
        <v>6275.9</v>
      </c>
      <c r="J1520" s="120">
        <f t="shared" si="834"/>
        <v>0.11619179738910811</v>
      </c>
    </row>
    <row r="1521" spans="1:10" x14ac:dyDescent="0.2">
      <c r="A1521" s="135" t="s">
        <v>55</v>
      </c>
      <c r="B1521" s="118">
        <v>0</v>
      </c>
      <c r="C1521" s="119">
        <f>WIU!C63</f>
        <v>0</v>
      </c>
      <c r="D1521" s="120">
        <f t="shared" si="839"/>
        <v>0</v>
      </c>
      <c r="E1521" s="118">
        <v>0</v>
      </c>
      <c r="F1521" s="119">
        <f>WIU!D63</f>
        <v>0</v>
      </c>
      <c r="G1521" s="120">
        <f t="shared" si="840"/>
        <v>0</v>
      </c>
      <c r="H1521" s="118">
        <f t="shared" si="841"/>
        <v>0</v>
      </c>
      <c r="I1521" s="119">
        <f t="shared" si="842"/>
        <v>0</v>
      </c>
      <c r="J1521" s="120">
        <f t="shared" si="834"/>
        <v>0</v>
      </c>
    </row>
    <row r="1522" spans="1:10" x14ac:dyDescent="0.2">
      <c r="A1522" s="135" t="s">
        <v>56</v>
      </c>
      <c r="B1522" s="118">
        <v>230.9</v>
      </c>
      <c r="C1522" s="119">
        <f>WIU!C64</f>
        <v>327</v>
      </c>
      <c r="D1522" s="120">
        <f t="shared" si="839"/>
        <v>0.41619748809008228</v>
      </c>
      <c r="E1522" s="118">
        <v>601.20000000000005</v>
      </c>
      <c r="F1522" s="119">
        <f>WIU!D64</f>
        <v>626.20000000000005</v>
      </c>
      <c r="G1522" s="120">
        <f t="shared" si="840"/>
        <v>4.1583499667331998E-2</v>
      </c>
      <c r="H1522" s="118">
        <f t="shared" si="841"/>
        <v>832.1</v>
      </c>
      <c r="I1522" s="119">
        <f t="shared" si="842"/>
        <v>953.2</v>
      </c>
      <c r="J1522" s="120">
        <f t="shared" si="834"/>
        <v>0.14553539238072349</v>
      </c>
    </row>
    <row r="1523" spans="1:10" x14ac:dyDescent="0.2">
      <c r="A1523" s="135" t="s">
        <v>57</v>
      </c>
      <c r="B1523" s="118">
        <v>1615</v>
      </c>
      <c r="C1523" s="119">
        <f>WIU!C65</f>
        <v>571.4</v>
      </c>
      <c r="D1523" s="120">
        <f t="shared" si="839"/>
        <v>-0.64619195046439626</v>
      </c>
      <c r="E1523" s="118">
        <v>0</v>
      </c>
      <c r="F1523" s="119">
        <f>WIU!D65</f>
        <v>0</v>
      </c>
      <c r="G1523" s="120">
        <f t="shared" si="840"/>
        <v>0</v>
      </c>
      <c r="H1523" s="118">
        <f t="shared" si="841"/>
        <v>1615</v>
      </c>
      <c r="I1523" s="119">
        <f t="shared" si="842"/>
        <v>571.4</v>
      </c>
      <c r="J1523" s="120">
        <f t="shared" si="834"/>
        <v>-0.64619195046439626</v>
      </c>
    </row>
    <row r="1524" spans="1:10" x14ac:dyDescent="0.2">
      <c r="A1524" s="135" t="s">
        <v>58</v>
      </c>
      <c r="B1524" s="118">
        <v>1706.2</v>
      </c>
      <c r="C1524" s="119">
        <f>WIU!C66</f>
        <v>1862.6</v>
      </c>
      <c r="D1524" s="120">
        <f t="shared" si="839"/>
        <v>9.1665689837064745E-2</v>
      </c>
      <c r="E1524" s="118">
        <v>0</v>
      </c>
      <c r="F1524" s="119">
        <f>WIU!D66</f>
        <v>0</v>
      </c>
      <c r="G1524" s="120">
        <f t="shared" si="840"/>
        <v>0</v>
      </c>
      <c r="H1524" s="118">
        <f t="shared" si="841"/>
        <v>1706.2</v>
      </c>
      <c r="I1524" s="119">
        <f t="shared" si="842"/>
        <v>1862.6</v>
      </c>
      <c r="J1524" s="120">
        <f t="shared" si="834"/>
        <v>9.1665689837064745E-2</v>
      </c>
    </row>
    <row r="1525" spans="1:10" x14ac:dyDescent="0.2">
      <c r="A1525" s="135" t="s">
        <v>59</v>
      </c>
      <c r="B1525" s="118">
        <v>125</v>
      </c>
      <c r="C1525" s="119">
        <f>WIU!C67</f>
        <v>125</v>
      </c>
      <c r="D1525" s="120">
        <f t="shared" si="839"/>
        <v>0</v>
      </c>
      <c r="E1525" s="118">
        <v>125</v>
      </c>
      <c r="F1525" s="119">
        <f>WIU!D67</f>
        <v>125</v>
      </c>
      <c r="G1525" s="120">
        <f t="shared" si="840"/>
        <v>0</v>
      </c>
      <c r="H1525" s="118">
        <f t="shared" si="841"/>
        <v>250</v>
      </c>
      <c r="I1525" s="119">
        <f t="shared" si="842"/>
        <v>250</v>
      </c>
      <c r="J1525" s="120">
        <f t="shared" si="834"/>
        <v>0</v>
      </c>
    </row>
    <row r="1526" spans="1:10" x14ac:dyDescent="0.2">
      <c r="A1526" s="135" t="s">
        <v>60</v>
      </c>
      <c r="B1526" s="118">
        <v>0</v>
      </c>
      <c r="C1526" s="119">
        <f>WIU!C68</f>
        <v>0</v>
      </c>
      <c r="D1526" s="120">
        <f t="shared" si="839"/>
        <v>0</v>
      </c>
      <c r="E1526" s="118">
        <v>0</v>
      </c>
      <c r="F1526" s="119">
        <f>WIU!D68</f>
        <v>0</v>
      </c>
      <c r="G1526" s="120">
        <f t="shared" si="840"/>
        <v>0</v>
      </c>
      <c r="H1526" s="118">
        <f t="shared" si="841"/>
        <v>0</v>
      </c>
      <c r="I1526" s="119">
        <f t="shared" si="842"/>
        <v>0</v>
      </c>
      <c r="J1526" s="120">
        <f t="shared" si="834"/>
        <v>0</v>
      </c>
    </row>
    <row r="1527" spans="1:10" x14ac:dyDescent="0.2">
      <c r="A1527" s="135" t="s">
        <v>61</v>
      </c>
      <c r="B1527" s="118">
        <v>0</v>
      </c>
      <c r="C1527" s="119">
        <f>WIU!C69</f>
        <v>0</v>
      </c>
      <c r="D1527" s="120">
        <f t="shared" si="839"/>
        <v>0</v>
      </c>
      <c r="E1527" s="118">
        <v>0</v>
      </c>
      <c r="F1527" s="119">
        <f>WIU!D69</f>
        <v>0</v>
      </c>
      <c r="G1527" s="120">
        <f t="shared" si="840"/>
        <v>0</v>
      </c>
      <c r="H1527" s="118">
        <f t="shared" si="841"/>
        <v>0</v>
      </c>
      <c r="I1527" s="119">
        <f t="shared" si="842"/>
        <v>0</v>
      </c>
      <c r="J1527" s="120">
        <f t="shared" si="834"/>
        <v>0</v>
      </c>
    </row>
    <row r="1528" spans="1:10" ht="16" thickBot="1" x14ac:dyDescent="0.25">
      <c r="A1528" s="121" t="s">
        <v>62</v>
      </c>
      <c r="B1528" s="122">
        <v>256.89999999999998</v>
      </c>
      <c r="C1528" s="123">
        <f>WIU!C70</f>
        <v>262</v>
      </c>
      <c r="D1528" s="124">
        <f t="shared" si="839"/>
        <v>1.9852082522382339E-2</v>
      </c>
      <c r="E1528" s="122">
        <v>0</v>
      </c>
      <c r="F1528" s="123">
        <f>WIU!D70</f>
        <v>0</v>
      </c>
      <c r="G1528" s="124">
        <f t="shared" si="840"/>
        <v>0</v>
      </c>
      <c r="H1528" s="122">
        <f t="shared" si="841"/>
        <v>256.89999999999998</v>
      </c>
      <c r="I1528" s="123">
        <f t="shared" si="842"/>
        <v>262</v>
      </c>
      <c r="J1528" s="124">
        <f t="shared" si="834"/>
        <v>1.9852082522382339E-2</v>
      </c>
    </row>
    <row r="1529" spans="1:10" s="129" customFormat="1" ht="16" thickTop="1" x14ac:dyDescent="0.2">
      <c r="A1529" s="125" t="s">
        <v>63</v>
      </c>
      <c r="B1529" s="126">
        <v>12663.7</v>
      </c>
      <c r="C1529" s="127">
        <f>SUM(C1516:C1528)</f>
        <v>12089</v>
      </c>
      <c r="D1529" s="128">
        <f t="shared" si="839"/>
        <v>-4.5381681499088E-2</v>
      </c>
      <c r="E1529" s="126">
        <v>8937.3000000000011</v>
      </c>
      <c r="F1529" s="127">
        <f>SUM(F1516:F1528)</f>
        <v>8696.8000000000011</v>
      </c>
      <c r="G1529" s="128">
        <f t="shared" si="840"/>
        <v>-2.690969308404104E-2</v>
      </c>
      <c r="H1529" s="126">
        <f t="shared" si="841"/>
        <v>21601</v>
      </c>
      <c r="I1529" s="127">
        <f t="shared" si="842"/>
        <v>20785.800000000003</v>
      </c>
      <c r="J1529" s="128">
        <f t="shared" si="834"/>
        <v>-3.7738993565112594E-2</v>
      </c>
    </row>
    <row r="1530" spans="1:10" s="134" customFormat="1" ht="16" thickBot="1" x14ac:dyDescent="0.25">
      <c r="A1530" s="130" t="s">
        <v>17</v>
      </c>
      <c r="B1530" s="131">
        <v>0.12327168305266234</v>
      </c>
      <c r="C1530" s="132">
        <f>C1529/C1547</f>
        <v>0.10981683870305485</v>
      </c>
      <c r="D1530" s="133">
        <f t="shared" si="839"/>
        <v>-0.10914789200906348</v>
      </c>
      <c r="E1530" s="131">
        <v>0.11222657228080388</v>
      </c>
      <c r="F1530" s="132">
        <f>F1529/F1547</f>
        <v>9.0692656718783751E-2</v>
      </c>
      <c r="G1530" s="133">
        <f t="shared" si="840"/>
        <v>-0.19187893851145854</v>
      </c>
      <c r="H1530" s="131">
        <f>H1529/H1547</f>
        <v>0.11844847143292221</v>
      </c>
      <c r="I1530" s="132">
        <f>I1529/I1547</f>
        <v>0.10091350271196119</v>
      </c>
      <c r="J1530" s="133">
        <f t="shared" si="834"/>
        <v>-0.14803879280866145</v>
      </c>
    </row>
    <row r="1531" spans="1:10" x14ac:dyDescent="0.2">
      <c r="A1531" s="135" t="s">
        <v>64</v>
      </c>
      <c r="B1531" s="118">
        <v>0</v>
      </c>
      <c r="C1531" s="119">
        <f>WIU!C75</f>
        <v>0</v>
      </c>
      <c r="D1531" s="120">
        <f t="shared" si="839"/>
        <v>0</v>
      </c>
      <c r="E1531" s="118">
        <v>9009.2999999999993</v>
      </c>
      <c r="F1531" s="119">
        <f>WIU!D75</f>
        <v>8567.9</v>
      </c>
      <c r="G1531" s="120">
        <f t="shared" si="840"/>
        <v>-4.8993817499694725E-2</v>
      </c>
      <c r="H1531" s="118">
        <f t="shared" ref="H1531:I1537" si="843">B1531+E1531</f>
        <v>9009.2999999999993</v>
      </c>
      <c r="I1531" s="119">
        <f t="shared" si="843"/>
        <v>8567.9</v>
      </c>
      <c r="J1531" s="120">
        <f t="shared" si="834"/>
        <v>-4.8993817499694725E-2</v>
      </c>
    </row>
    <row r="1532" spans="1:10" x14ac:dyDescent="0.2">
      <c r="A1532" s="135" t="s">
        <v>65</v>
      </c>
      <c r="B1532" s="118">
        <v>0</v>
      </c>
      <c r="C1532" s="119">
        <f>WIU!C76</f>
        <v>0</v>
      </c>
      <c r="D1532" s="120">
        <f t="shared" si="839"/>
        <v>0</v>
      </c>
      <c r="E1532" s="118">
        <v>7232.6</v>
      </c>
      <c r="F1532" s="119">
        <f>WIU!D76</f>
        <v>8030.4</v>
      </c>
      <c r="G1532" s="120">
        <f t="shared" si="840"/>
        <v>0.11030611398390609</v>
      </c>
      <c r="H1532" s="118">
        <f t="shared" si="843"/>
        <v>7232.6</v>
      </c>
      <c r="I1532" s="119">
        <f t="shared" si="843"/>
        <v>8030.4</v>
      </c>
      <c r="J1532" s="120">
        <f t="shared" si="834"/>
        <v>0.11030611398390609</v>
      </c>
    </row>
    <row r="1533" spans="1:10" x14ac:dyDescent="0.2">
      <c r="A1533" s="135" t="s">
        <v>66</v>
      </c>
      <c r="B1533" s="118">
        <v>0</v>
      </c>
      <c r="C1533" s="119">
        <f>WIU!C77</f>
        <v>0</v>
      </c>
      <c r="D1533" s="120">
        <f t="shared" si="839"/>
        <v>0</v>
      </c>
      <c r="E1533" s="118">
        <v>2164</v>
      </c>
      <c r="F1533" s="119">
        <f>WIU!D77</f>
        <v>2416.6</v>
      </c>
      <c r="G1533" s="120">
        <f t="shared" si="840"/>
        <v>0.11672828096118296</v>
      </c>
      <c r="H1533" s="118">
        <f t="shared" si="843"/>
        <v>2164</v>
      </c>
      <c r="I1533" s="119">
        <f t="shared" si="843"/>
        <v>2416.6</v>
      </c>
      <c r="J1533" s="120">
        <f t="shared" si="834"/>
        <v>0.11672828096118296</v>
      </c>
    </row>
    <row r="1534" spans="1:10" x14ac:dyDescent="0.2">
      <c r="A1534" s="135" t="s">
        <v>67</v>
      </c>
      <c r="B1534" s="118">
        <v>0</v>
      </c>
      <c r="C1534" s="119">
        <f>WIU!C78</f>
        <v>0</v>
      </c>
      <c r="D1534" s="120">
        <f t="shared" si="839"/>
        <v>0</v>
      </c>
      <c r="E1534" s="118">
        <v>2003.1</v>
      </c>
      <c r="F1534" s="119">
        <f>WIU!D78</f>
        <v>2123.8000000000002</v>
      </c>
      <c r="G1534" s="120">
        <f t="shared" si="840"/>
        <v>6.0256602266487082E-2</v>
      </c>
      <c r="H1534" s="118">
        <f t="shared" si="843"/>
        <v>2003.1</v>
      </c>
      <c r="I1534" s="119">
        <f t="shared" si="843"/>
        <v>2123.8000000000002</v>
      </c>
      <c r="J1534" s="120">
        <f t="shared" si="834"/>
        <v>6.0256602266487082E-2</v>
      </c>
    </row>
    <row r="1535" spans="1:10" x14ac:dyDescent="0.2">
      <c r="A1535" s="135" t="s">
        <v>68</v>
      </c>
      <c r="B1535" s="118">
        <v>0</v>
      </c>
      <c r="C1535" s="119">
        <f>WIU!C79</f>
        <v>0</v>
      </c>
      <c r="D1535" s="120">
        <f t="shared" si="839"/>
        <v>0</v>
      </c>
      <c r="E1535" s="118">
        <v>766.8</v>
      </c>
      <c r="F1535" s="119">
        <f>WIU!D79</f>
        <v>1049.3</v>
      </c>
      <c r="G1535" s="120">
        <f t="shared" si="840"/>
        <v>0.36841418883672405</v>
      </c>
      <c r="H1535" s="118">
        <f t="shared" si="843"/>
        <v>766.8</v>
      </c>
      <c r="I1535" s="119">
        <f t="shared" si="843"/>
        <v>1049.3</v>
      </c>
      <c r="J1535" s="120">
        <f t="shared" si="834"/>
        <v>0.36841418883672405</v>
      </c>
    </row>
    <row r="1536" spans="1:10" ht="16" thickBot="1" x14ac:dyDescent="0.25">
      <c r="A1536" s="121" t="s">
        <v>69</v>
      </c>
      <c r="B1536" s="122">
        <v>0</v>
      </c>
      <c r="C1536" s="123">
        <f>WIU!C80</f>
        <v>0</v>
      </c>
      <c r="D1536" s="124">
        <f t="shared" si="839"/>
        <v>0</v>
      </c>
      <c r="E1536" s="122">
        <v>0</v>
      </c>
      <c r="F1536" s="123">
        <f>WIU!D80</f>
        <v>0</v>
      </c>
      <c r="G1536" s="124">
        <f t="shared" si="840"/>
        <v>0</v>
      </c>
      <c r="H1536" s="122">
        <f t="shared" si="843"/>
        <v>0</v>
      </c>
      <c r="I1536" s="123">
        <f t="shared" si="843"/>
        <v>0</v>
      </c>
      <c r="J1536" s="124">
        <f t="shared" si="834"/>
        <v>0</v>
      </c>
    </row>
    <row r="1537" spans="1:10" s="129" customFormat="1" ht="16" thickTop="1" x14ac:dyDescent="0.2">
      <c r="A1537" s="125" t="s">
        <v>70</v>
      </c>
      <c r="B1537" s="126">
        <v>0</v>
      </c>
      <c r="C1537" s="127">
        <f>SUM(C1531:C1536)</f>
        <v>0</v>
      </c>
      <c r="D1537" s="128">
        <f t="shared" si="839"/>
        <v>0</v>
      </c>
      <c r="E1537" s="126">
        <v>21175.8</v>
      </c>
      <c r="F1537" s="127">
        <f>SUM(F1531:F1536)</f>
        <v>22187.999999999996</v>
      </c>
      <c r="G1537" s="128">
        <f t="shared" si="840"/>
        <v>4.7799846995154709E-2</v>
      </c>
      <c r="H1537" s="126">
        <f t="shared" si="843"/>
        <v>21175.8</v>
      </c>
      <c r="I1537" s="127">
        <f t="shared" si="843"/>
        <v>22187.999999999996</v>
      </c>
      <c r="J1537" s="128">
        <f t="shared" si="834"/>
        <v>4.7799846995154709E-2</v>
      </c>
    </row>
    <row r="1538" spans="1:10" s="134" customFormat="1" ht="16" thickBot="1" x14ac:dyDescent="0.25">
      <c r="A1538" s="130" t="s">
        <v>17</v>
      </c>
      <c r="B1538" s="131">
        <v>0</v>
      </c>
      <c r="C1538" s="132">
        <f>C1537/C1547</f>
        <v>0</v>
      </c>
      <c r="D1538" s="133">
        <f t="shared" si="839"/>
        <v>0</v>
      </c>
      <c r="E1538" s="131">
        <v>0.26590664398686925</v>
      </c>
      <c r="F1538" s="132">
        <f>F1537/F1547</f>
        <v>0.23138265422642504</v>
      </c>
      <c r="G1538" s="133">
        <f t="shared" si="840"/>
        <v>-0.12983500240087661</v>
      </c>
      <c r="H1538" s="131">
        <f>H1537/H1547</f>
        <v>0.11611689928101819</v>
      </c>
      <c r="I1538" s="132">
        <f>I1537/I1547</f>
        <v>0.10772107872552387</v>
      </c>
      <c r="J1538" s="133">
        <f t="shared" si="834"/>
        <v>-7.2304897973337404E-2</v>
      </c>
    </row>
    <row r="1539" spans="1:10" x14ac:dyDescent="0.2">
      <c r="A1539" s="135" t="s">
        <v>71</v>
      </c>
      <c r="B1539" s="118">
        <v>0</v>
      </c>
      <c r="C1539" s="119">
        <f>WIU!C81</f>
        <v>0</v>
      </c>
      <c r="D1539" s="120">
        <f t="shared" si="839"/>
        <v>0</v>
      </c>
      <c r="E1539" s="118">
        <v>16.3</v>
      </c>
      <c r="F1539" s="119">
        <f>WIU!D81</f>
        <v>31.4</v>
      </c>
      <c r="G1539" s="120">
        <f t="shared" si="840"/>
        <v>0.92638036809815938</v>
      </c>
      <c r="H1539" s="118">
        <f t="shared" ref="H1539:I1541" si="844">B1539+E1539</f>
        <v>16.3</v>
      </c>
      <c r="I1539" s="119">
        <f t="shared" si="844"/>
        <v>31.4</v>
      </c>
      <c r="J1539" s="120">
        <f t="shared" si="834"/>
        <v>0.92638036809815938</v>
      </c>
    </row>
    <row r="1540" spans="1:10" ht="16" thickBot="1" x14ac:dyDescent="0.25">
      <c r="A1540" s="121" t="s">
        <v>72</v>
      </c>
      <c r="B1540" s="122">
        <v>10</v>
      </c>
      <c r="C1540" s="123">
        <f>WIU!C82</f>
        <v>0</v>
      </c>
      <c r="D1540" s="124">
        <f t="shared" si="839"/>
        <v>-1</v>
      </c>
      <c r="E1540" s="122">
        <v>0</v>
      </c>
      <c r="F1540" s="123">
        <f>WIU!D82</f>
        <v>0</v>
      </c>
      <c r="G1540" s="124">
        <f t="shared" si="840"/>
        <v>0</v>
      </c>
      <c r="H1540" s="122">
        <f t="shared" si="844"/>
        <v>10</v>
      </c>
      <c r="I1540" s="123">
        <f t="shared" si="844"/>
        <v>0</v>
      </c>
      <c r="J1540" s="124">
        <f t="shared" si="834"/>
        <v>-1</v>
      </c>
    </row>
    <row r="1541" spans="1:10" s="129" customFormat="1" ht="16" thickTop="1" x14ac:dyDescent="0.2">
      <c r="A1541" s="125" t="s">
        <v>73</v>
      </c>
      <c r="B1541" s="127">
        <v>10</v>
      </c>
      <c r="C1541" s="127">
        <f>SUM(C1539:C1540)</f>
        <v>0</v>
      </c>
      <c r="D1541" s="128">
        <f t="shared" si="839"/>
        <v>-1</v>
      </c>
      <c r="E1541" s="126">
        <v>16.3</v>
      </c>
      <c r="F1541" s="127">
        <f>SUM(F1539:F1540)</f>
        <v>31.4</v>
      </c>
      <c r="G1541" s="128">
        <f t="shared" si="840"/>
        <v>0.92638036809815938</v>
      </c>
      <c r="H1541" s="126">
        <f t="shared" si="844"/>
        <v>26.3</v>
      </c>
      <c r="I1541" s="127">
        <f t="shared" si="844"/>
        <v>31.4</v>
      </c>
      <c r="J1541" s="128">
        <f t="shared" si="834"/>
        <v>0.19391634980988584</v>
      </c>
    </row>
    <row r="1542" spans="1:10" s="134" customFormat="1" ht="16" thickBot="1" x14ac:dyDescent="0.25">
      <c r="A1542" s="130" t="s">
        <v>17</v>
      </c>
      <c r="B1542" s="131">
        <v>9.7342548427917857E-5</v>
      </c>
      <c r="C1542" s="132">
        <f>C1541/C1547</f>
        <v>0</v>
      </c>
      <c r="D1542" s="133">
        <f t="shared" si="839"/>
        <v>-1</v>
      </c>
      <c r="E1542" s="131">
        <v>2.0468073446981784E-4</v>
      </c>
      <c r="F1542" s="132">
        <f>F1541/F1547</f>
        <v>3.27447960280771E-4</v>
      </c>
      <c r="G1542" s="133">
        <f t="shared" si="840"/>
        <v>0.599798638249739</v>
      </c>
      <c r="H1542" s="131">
        <f>H1541/H1547</f>
        <v>1.4421530478616056E-4</v>
      </c>
      <c r="I1542" s="132">
        <f>I1541/I1547</f>
        <v>1.5244464899862313E-4</v>
      </c>
      <c r="J1542" s="133">
        <f t="shared" si="834"/>
        <v>5.7062904832915443E-2</v>
      </c>
    </row>
    <row r="1543" spans="1:10" s="129" customFormat="1" x14ac:dyDescent="0.2">
      <c r="A1543" s="125" t="s">
        <v>74</v>
      </c>
      <c r="B1543" s="126">
        <v>1944.8</v>
      </c>
      <c r="C1543" s="127">
        <f>WIU!C83</f>
        <v>1944.8</v>
      </c>
      <c r="D1543" s="128">
        <f t="shared" ref="D1543:D1547" si="845">IFERROR((C1543-B1543)/B1543,0)</f>
        <v>0</v>
      </c>
      <c r="E1543" s="126">
        <v>815.6</v>
      </c>
      <c r="F1543" s="127">
        <f>WIU!D83</f>
        <v>1041.9000000000001</v>
      </c>
      <c r="G1543" s="128">
        <f t="shared" ref="G1543:G1547" si="846">IFERROR((F1543-E1543)/E1543,0)</f>
        <v>0.27746444335458564</v>
      </c>
      <c r="H1543" s="126">
        <f>B1543+E1543</f>
        <v>2760.4</v>
      </c>
      <c r="I1543" s="127">
        <f>C1543+F1543</f>
        <v>2986.7</v>
      </c>
      <c r="J1543" s="128">
        <f t="shared" ref="J1543:J1547" si="847">IFERROR((I1543-H1543)/H1543,0)</f>
        <v>8.1980872337342317E-2</v>
      </c>
    </row>
    <row r="1544" spans="1:10" s="134" customFormat="1" ht="16" thickBot="1" x14ac:dyDescent="0.25">
      <c r="A1544" s="130" t="s">
        <v>17</v>
      </c>
      <c r="B1544" s="131">
        <v>1.8931178818261465E-2</v>
      </c>
      <c r="C1544" s="132">
        <f>C1543/C1547</f>
        <v>1.7666621549317651E-2</v>
      </c>
      <c r="D1544" s="133">
        <f t="shared" si="845"/>
        <v>-6.6797597819106366E-2</v>
      </c>
      <c r="E1544" s="131">
        <v>1.0241570983655425E-2</v>
      </c>
      <c r="F1544" s="132">
        <f>F1543/F1547</f>
        <v>1.0865223879507495E-2</v>
      </c>
      <c r="G1544" s="133">
        <f t="shared" si="846"/>
        <v>6.0894260933929086E-2</v>
      </c>
      <c r="H1544" s="131">
        <f>H1543/H1547</f>
        <v>1.5136575183715499E-2</v>
      </c>
      <c r="I1544" s="132">
        <f>I1543/I1547</f>
        <v>1.4500204877840374E-2</v>
      </c>
      <c r="J1544" s="133">
        <f t="shared" si="847"/>
        <v>-4.2041895088643026E-2</v>
      </c>
    </row>
    <row r="1545" spans="1:10" s="129" customFormat="1" x14ac:dyDescent="0.2">
      <c r="A1545" s="125" t="s">
        <v>75</v>
      </c>
      <c r="B1545" s="126">
        <v>1016.7</v>
      </c>
      <c r="C1545" s="127">
        <f>WIU!C84</f>
        <v>1040.5999999999999</v>
      </c>
      <c r="D1545" s="128">
        <f t="shared" si="845"/>
        <v>2.3507425986033111E-2</v>
      </c>
      <c r="E1545" s="126">
        <v>209.60000000000002</v>
      </c>
      <c r="F1545" s="127">
        <f>WIU!D84</f>
        <v>229.2</v>
      </c>
      <c r="G1545" s="128">
        <f t="shared" si="846"/>
        <v>9.3511450381679212E-2</v>
      </c>
      <c r="H1545" s="126">
        <f>B1545+E1545</f>
        <v>1226.3000000000002</v>
      </c>
      <c r="I1545" s="127">
        <f>C1545+F1545</f>
        <v>1269.8</v>
      </c>
      <c r="J1545" s="128">
        <f t="shared" si="847"/>
        <v>3.5472559732528552E-2</v>
      </c>
    </row>
    <row r="1546" spans="1:10" s="134" customFormat="1" ht="16" thickBot="1" x14ac:dyDescent="0.25">
      <c r="A1546" s="130" t="s">
        <v>17</v>
      </c>
      <c r="B1546" s="131">
        <v>9.8968168986664096E-3</v>
      </c>
      <c r="C1546" s="132">
        <f>C1545/C1547</f>
        <v>9.4528416208453023E-3</v>
      </c>
      <c r="D1546" s="133">
        <f t="shared" si="845"/>
        <v>-4.4860411419850837E-2</v>
      </c>
      <c r="E1546" s="131">
        <v>2.6319682174769216E-3</v>
      </c>
      <c r="F1546" s="132">
        <f>F1545/F1547</f>
        <v>2.3901615444698317E-3</v>
      </c>
      <c r="G1546" s="133">
        <f t="shared" si="846"/>
        <v>-9.1872945653915461E-2</v>
      </c>
      <c r="H1546" s="131">
        <f>H1545/H1547</f>
        <v>6.7243813026337911E-3</v>
      </c>
      <c r="I1546" s="132">
        <f>I1545/I1547</f>
        <v>6.1647839267022827E-3</v>
      </c>
      <c r="J1546" s="133">
        <f t="shared" si="847"/>
        <v>-8.3219161845020068E-2</v>
      </c>
    </row>
    <row r="1547" spans="1:10" ht="17" thickBot="1" x14ac:dyDescent="0.25">
      <c r="A1547" s="137" t="s">
        <v>76</v>
      </c>
      <c r="B1547" s="138">
        <v>102729.99999999999</v>
      </c>
      <c r="C1547" s="139">
        <f>C1477+C1483+C1491+C1498+C1507+C1514+C1529+C1537+C1541+C1543+C1545</f>
        <v>110083.30000000002</v>
      </c>
      <c r="D1547" s="140">
        <f t="shared" si="845"/>
        <v>7.1578896135501155E-2</v>
      </c>
      <c r="E1547" s="138">
        <v>79636.220000000016</v>
      </c>
      <c r="F1547" s="139">
        <f>F1477+F1483+F1491+F1498+F1507+F1514+F1529+F1537+F1541+F1543+F1545</f>
        <v>95893.099999999991</v>
      </c>
      <c r="G1547" s="140">
        <f t="shared" si="846"/>
        <v>0.20413927230599307</v>
      </c>
      <c r="H1547" s="138">
        <f>H1477+H1483+H1491+H1498+H1507+H1514+H1529+H1537+H1541+H1543+H1545</f>
        <v>182366.21999999994</v>
      </c>
      <c r="I1547" s="139">
        <f>I1477+I1483+I1491+I1498+I1507+I1514+I1529+I1537+I1541+I1543+I1545</f>
        <v>205976.4</v>
      </c>
      <c r="J1547" s="140">
        <f t="shared" si="847"/>
        <v>0.12946575303255206</v>
      </c>
    </row>
  </sheetData>
  <sheetProtection sheet="1" objects="1" scenarios="1"/>
  <mergeCells count="126">
    <mergeCell ref="A259:J259"/>
    <mergeCell ref="A260:J260"/>
    <mergeCell ref="A261:J261"/>
    <mergeCell ref="A262:A263"/>
    <mergeCell ref="B262:D262"/>
    <mergeCell ref="E262:G262"/>
    <mergeCell ref="H262:J262"/>
    <mergeCell ref="A175:J175"/>
    <mergeCell ref="A176:A177"/>
    <mergeCell ref="B176:D176"/>
    <mergeCell ref="E176:G176"/>
    <mergeCell ref="H176:J176"/>
    <mergeCell ref="A1:J1"/>
    <mergeCell ref="A2:J2"/>
    <mergeCell ref="A3:J3"/>
    <mergeCell ref="A4:A5"/>
    <mergeCell ref="B4:D4"/>
    <mergeCell ref="E4:G4"/>
    <mergeCell ref="H4:J4"/>
    <mergeCell ref="A173:J173"/>
    <mergeCell ref="A174:J174"/>
    <mergeCell ref="A87:J87"/>
    <mergeCell ref="A88:J88"/>
    <mergeCell ref="A89:J89"/>
    <mergeCell ref="A90:A91"/>
    <mergeCell ref="B90:D90"/>
    <mergeCell ref="E90:G90"/>
    <mergeCell ref="H90:J90"/>
    <mergeCell ref="A431:J431"/>
    <mergeCell ref="A432:J432"/>
    <mergeCell ref="A433:J433"/>
    <mergeCell ref="A434:A435"/>
    <mergeCell ref="B434:D434"/>
    <mergeCell ref="E434:G434"/>
    <mergeCell ref="H434:J434"/>
    <mergeCell ref="A345:J345"/>
    <mergeCell ref="A346:J346"/>
    <mergeCell ref="A347:J347"/>
    <mergeCell ref="A348:A349"/>
    <mergeCell ref="B348:D348"/>
    <mergeCell ref="E348:G348"/>
    <mergeCell ref="H348:J348"/>
    <mergeCell ref="A603:J603"/>
    <mergeCell ref="A604:J604"/>
    <mergeCell ref="A605:J605"/>
    <mergeCell ref="A606:A607"/>
    <mergeCell ref="B606:D606"/>
    <mergeCell ref="E606:G606"/>
    <mergeCell ref="H606:J606"/>
    <mergeCell ref="A517:J517"/>
    <mergeCell ref="A518:J518"/>
    <mergeCell ref="A519:J519"/>
    <mergeCell ref="A520:A521"/>
    <mergeCell ref="B520:D520"/>
    <mergeCell ref="E520:G520"/>
    <mergeCell ref="H520:J520"/>
    <mergeCell ref="A775:J775"/>
    <mergeCell ref="A776:J776"/>
    <mergeCell ref="A777:J777"/>
    <mergeCell ref="A778:A779"/>
    <mergeCell ref="B778:D778"/>
    <mergeCell ref="E778:G778"/>
    <mergeCell ref="H778:J778"/>
    <mergeCell ref="A689:J689"/>
    <mergeCell ref="A690:J690"/>
    <mergeCell ref="A691:J691"/>
    <mergeCell ref="A692:A693"/>
    <mergeCell ref="B692:D692"/>
    <mergeCell ref="E692:G692"/>
    <mergeCell ref="H692:J692"/>
    <mergeCell ref="A947:J947"/>
    <mergeCell ref="A948:J948"/>
    <mergeCell ref="A949:J949"/>
    <mergeCell ref="A950:A951"/>
    <mergeCell ref="B950:D950"/>
    <mergeCell ref="E950:G950"/>
    <mergeCell ref="H950:J950"/>
    <mergeCell ref="A861:J861"/>
    <mergeCell ref="A862:J862"/>
    <mergeCell ref="A863:J863"/>
    <mergeCell ref="A864:A865"/>
    <mergeCell ref="B864:D864"/>
    <mergeCell ref="E864:G864"/>
    <mergeCell ref="H864:J864"/>
    <mergeCell ref="A1119:J1119"/>
    <mergeCell ref="A1120:J1120"/>
    <mergeCell ref="A1121:J1121"/>
    <mergeCell ref="A1122:A1123"/>
    <mergeCell ref="B1122:D1122"/>
    <mergeCell ref="E1122:G1122"/>
    <mergeCell ref="H1122:J1122"/>
    <mergeCell ref="A1033:J1033"/>
    <mergeCell ref="A1034:J1034"/>
    <mergeCell ref="A1035:J1035"/>
    <mergeCell ref="A1036:A1037"/>
    <mergeCell ref="B1036:D1036"/>
    <mergeCell ref="E1036:G1036"/>
    <mergeCell ref="H1036:J1036"/>
    <mergeCell ref="A1291:J1291"/>
    <mergeCell ref="A1292:J1292"/>
    <mergeCell ref="A1293:J1293"/>
    <mergeCell ref="A1294:A1295"/>
    <mergeCell ref="B1294:D1294"/>
    <mergeCell ref="E1294:G1294"/>
    <mergeCell ref="H1294:J1294"/>
    <mergeCell ref="A1205:J1205"/>
    <mergeCell ref="A1206:J1206"/>
    <mergeCell ref="A1207:J1207"/>
    <mergeCell ref="A1208:A1209"/>
    <mergeCell ref="B1208:D1208"/>
    <mergeCell ref="E1208:G1208"/>
    <mergeCell ref="H1208:J1208"/>
    <mergeCell ref="A1463:J1463"/>
    <mergeCell ref="A1464:J1464"/>
    <mergeCell ref="A1465:J1465"/>
    <mergeCell ref="A1466:A1467"/>
    <mergeCell ref="B1466:D1466"/>
    <mergeCell ref="E1466:G1466"/>
    <mergeCell ref="H1466:J1466"/>
    <mergeCell ref="A1377:J1377"/>
    <mergeCell ref="A1378:J1378"/>
    <mergeCell ref="A1379:J1379"/>
    <mergeCell ref="A1380:A1381"/>
    <mergeCell ref="B1380:D1380"/>
    <mergeCell ref="E1380:G1380"/>
    <mergeCell ref="H1380:J1380"/>
  </mergeCells>
  <printOptions horizontalCentered="1"/>
  <pageMargins left="0.25" right="0.25" top="0.5" bottom="0.75" header="0.3" footer="0.3"/>
  <pageSetup orientation="portrait" horizontalDpi="300" verticalDpi="300" r:id="rId1"/>
  <rowBreaks count="1" manualBreakCount="1">
    <brk id="8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CBA46-4B37-46EC-A868-FC6207556B5B}">
  <sheetPr>
    <pageSetUpPr fitToPage="1"/>
  </sheetPr>
  <dimension ref="A1:I90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'[10]Cover Page'!B12</f>
        <v>SIUC School of Medicine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26380.300000000003</v>
      </c>
      <c r="D12" s="12">
        <v>41893.200000000004</v>
      </c>
      <c r="E12" s="13">
        <v>68273.5</v>
      </c>
    </row>
    <row r="13" spans="1:5" ht="13" thickTop="1" x14ac:dyDescent="0.15">
      <c r="A13" s="14">
        <v>102</v>
      </c>
      <c r="B13" s="15" t="s">
        <v>7</v>
      </c>
      <c r="C13" s="16">
        <v>10326.6</v>
      </c>
      <c r="D13" s="16">
        <v>26137.4</v>
      </c>
      <c r="E13" s="17">
        <v>36464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732.7</v>
      </c>
      <c r="D15" s="16">
        <v>5.7</v>
      </c>
      <c r="E15" s="17">
        <v>738.40000000000009</v>
      </c>
    </row>
    <row r="16" spans="1:5" x14ac:dyDescent="0.15">
      <c r="A16" s="14">
        <v>105</v>
      </c>
      <c r="B16" s="15" t="s">
        <v>10</v>
      </c>
      <c r="C16" s="16">
        <v>4429.1000000000004</v>
      </c>
      <c r="D16" s="16">
        <v>1387</v>
      </c>
      <c r="E16" s="17">
        <v>5816.1</v>
      </c>
    </row>
    <row r="17" spans="1:5" x14ac:dyDescent="0.15">
      <c r="A17" s="14">
        <v>106</v>
      </c>
      <c r="B17" s="15" t="s">
        <v>11</v>
      </c>
      <c r="C17" s="16">
        <v>243.6</v>
      </c>
      <c r="D17" s="16">
        <v>0</v>
      </c>
      <c r="E17" s="17">
        <v>243.6</v>
      </c>
    </row>
    <row r="18" spans="1:5" x14ac:dyDescent="0.15">
      <c r="A18" s="18">
        <v>107</v>
      </c>
      <c r="B18" s="19" t="s">
        <v>123</v>
      </c>
      <c r="C18" s="20">
        <v>10648.3</v>
      </c>
      <c r="D18" s="20">
        <v>14363.1</v>
      </c>
      <c r="E18" s="21">
        <v>25011.4</v>
      </c>
    </row>
    <row r="19" spans="1:5" x14ac:dyDescent="0.15">
      <c r="A19" s="14">
        <v>108</v>
      </c>
      <c r="B19" s="22" t="s">
        <v>12</v>
      </c>
      <c r="C19" s="16">
        <v>487.7</v>
      </c>
      <c r="D19" s="16">
        <v>0</v>
      </c>
      <c r="E19" s="17">
        <v>487.7</v>
      </c>
    </row>
    <row r="20" spans="1:5" x14ac:dyDescent="0.15">
      <c r="A20" s="14">
        <v>109</v>
      </c>
      <c r="B20" s="22" t="s">
        <v>13</v>
      </c>
      <c r="C20" s="16">
        <v>654.1</v>
      </c>
      <c r="D20" s="16">
        <v>0</v>
      </c>
      <c r="E20" s="17">
        <v>654.1</v>
      </c>
    </row>
    <row r="21" spans="1:5" x14ac:dyDescent="0.15">
      <c r="A21" s="14">
        <v>110</v>
      </c>
      <c r="B21" s="22" t="s">
        <v>14</v>
      </c>
      <c r="C21" s="16">
        <v>4858.1000000000004</v>
      </c>
      <c r="D21" s="16">
        <v>3685.4</v>
      </c>
      <c r="E21" s="17">
        <v>8543.5</v>
      </c>
    </row>
    <row r="22" spans="1:5" x14ac:dyDescent="0.15">
      <c r="A22" s="14">
        <v>111</v>
      </c>
      <c r="B22" s="22" t="s">
        <v>15</v>
      </c>
      <c r="C22" s="16">
        <v>4648.3999999999996</v>
      </c>
      <c r="D22" s="16">
        <v>10677.7</v>
      </c>
      <c r="E22" s="17">
        <v>15326.1</v>
      </c>
    </row>
    <row r="23" spans="1:5" ht="13" thickBot="1" x14ac:dyDescent="0.2">
      <c r="A23" s="23">
        <v>201</v>
      </c>
      <c r="B23" s="24" t="s">
        <v>124</v>
      </c>
      <c r="C23" s="25">
        <v>2769.3</v>
      </c>
      <c r="D23" s="25">
        <v>8614.9</v>
      </c>
      <c r="E23" s="26">
        <v>11384.2</v>
      </c>
    </row>
    <row r="24" spans="1:5" ht="13" thickTop="1" x14ac:dyDescent="0.15">
      <c r="A24" s="14">
        <v>202</v>
      </c>
      <c r="B24" s="15" t="s">
        <v>18</v>
      </c>
      <c r="C24" s="16">
        <v>1315.7</v>
      </c>
      <c r="D24" s="16">
        <v>600.9</v>
      </c>
      <c r="E24" s="17">
        <v>1916.6</v>
      </c>
    </row>
    <row r="25" spans="1:5" x14ac:dyDescent="0.15">
      <c r="A25" s="14">
        <v>203</v>
      </c>
      <c r="B25" s="15" t="s">
        <v>19</v>
      </c>
      <c r="C25" s="16">
        <v>555.6</v>
      </c>
      <c r="D25" s="16">
        <v>5824.6</v>
      </c>
      <c r="E25" s="17">
        <v>6380.2000000000007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898</v>
      </c>
      <c r="D27" s="16">
        <v>2189.4</v>
      </c>
      <c r="E27" s="17">
        <v>3087.4</v>
      </c>
    </row>
    <row r="28" spans="1:5" ht="13" thickBot="1" x14ac:dyDescent="0.2">
      <c r="A28" s="23">
        <v>301</v>
      </c>
      <c r="B28" s="24" t="s">
        <v>125</v>
      </c>
      <c r="C28" s="25">
        <v>2336</v>
      </c>
      <c r="D28" s="25">
        <v>25304.1</v>
      </c>
      <c r="E28" s="26">
        <v>27640.1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40.1</v>
      </c>
      <c r="D30" s="16">
        <v>4116.8</v>
      </c>
      <c r="E30" s="17">
        <v>4156.9000000000005</v>
      </c>
    </row>
    <row r="31" spans="1:5" x14ac:dyDescent="0.15">
      <c r="A31" s="14">
        <v>304</v>
      </c>
      <c r="B31" s="15" t="s">
        <v>25</v>
      </c>
      <c r="C31" s="16">
        <v>0</v>
      </c>
      <c r="D31" s="16">
        <v>0</v>
      </c>
      <c r="E31" s="17">
        <v>0</v>
      </c>
    </row>
    <row r="32" spans="1:5" x14ac:dyDescent="0.15">
      <c r="A32" s="14">
        <v>305</v>
      </c>
      <c r="B32" s="15" t="s">
        <v>26</v>
      </c>
      <c r="C32" s="16">
        <v>1551.8</v>
      </c>
      <c r="D32" s="16">
        <v>18482.7</v>
      </c>
      <c r="E32" s="17">
        <v>20034.5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744.1</v>
      </c>
      <c r="D34" s="16">
        <v>2704.6</v>
      </c>
      <c r="E34" s="17">
        <v>3448.7</v>
      </c>
    </row>
    <row r="35" spans="1:5" ht="13" thickBot="1" x14ac:dyDescent="0.2">
      <c r="A35" s="23">
        <v>401</v>
      </c>
      <c r="B35" s="24" t="s">
        <v>126</v>
      </c>
      <c r="C35" s="25">
        <v>6898.2</v>
      </c>
      <c r="D35" s="25">
        <v>95597.799999999988</v>
      </c>
      <c r="E35" s="26">
        <v>102495.99999999999</v>
      </c>
    </row>
    <row r="36" spans="1:5" ht="13" thickTop="1" x14ac:dyDescent="0.15">
      <c r="A36" s="14">
        <v>402</v>
      </c>
      <c r="B36" s="27" t="s">
        <v>30</v>
      </c>
      <c r="C36" s="16">
        <v>331.3</v>
      </c>
      <c r="D36" s="16">
        <v>0</v>
      </c>
      <c r="E36" s="17">
        <v>331.3</v>
      </c>
    </row>
    <row r="37" spans="1:5" x14ac:dyDescent="0.15">
      <c r="A37" s="14">
        <v>403</v>
      </c>
      <c r="B37" s="27" t="s">
        <v>31</v>
      </c>
      <c r="C37" s="16">
        <v>1895</v>
      </c>
      <c r="D37" s="16">
        <v>3.7</v>
      </c>
      <c r="E37" s="17">
        <v>1898.7</v>
      </c>
    </row>
    <row r="38" spans="1:5" x14ac:dyDescent="0.15">
      <c r="A38" s="14">
        <v>404</v>
      </c>
      <c r="B38" s="28" t="s">
        <v>127</v>
      </c>
      <c r="C38" s="16">
        <v>780.4</v>
      </c>
      <c r="D38" s="16">
        <v>0</v>
      </c>
      <c r="E38" s="17">
        <v>780.4</v>
      </c>
    </row>
    <row r="39" spans="1:5" x14ac:dyDescent="0.15">
      <c r="A39" s="14">
        <v>407</v>
      </c>
      <c r="B39" s="15" t="s">
        <v>32</v>
      </c>
      <c r="C39" s="16">
        <v>0</v>
      </c>
      <c r="D39" s="16">
        <v>0</v>
      </c>
      <c r="E39" s="17">
        <v>0</v>
      </c>
    </row>
    <row r="40" spans="1:5" x14ac:dyDescent="0.15">
      <c r="A40" s="14">
        <v>408</v>
      </c>
      <c r="B40" s="15" t="s">
        <v>33</v>
      </c>
      <c r="C40" s="16">
        <v>2104.1</v>
      </c>
      <c r="D40" s="16">
        <v>92859.599999999991</v>
      </c>
      <c r="E40" s="17">
        <v>94963.7</v>
      </c>
    </row>
    <row r="41" spans="1:5" x14ac:dyDescent="0.15">
      <c r="A41" s="14">
        <v>409</v>
      </c>
      <c r="B41" s="15" t="s">
        <v>34</v>
      </c>
      <c r="C41" s="16">
        <v>2567.8000000000002</v>
      </c>
      <c r="D41" s="16">
        <v>2734.5</v>
      </c>
      <c r="E41" s="17">
        <v>5302.3</v>
      </c>
    </row>
    <row r="42" spans="1:5" ht="13" thickBot="1" x14ac:dyDescent="0.2">
      <c r="A42" s="23">
        <v>501</v>
      </c>
      <c r="B42" s="24" t="s">
        <v>128</v>
      </c>
      <c r="C42" s="25">
        <v>1737</v>
      </c>
      <c r="D42" s="25">
        <v>605.29999999999995</v>
      </c>
      <c r="E42" s="26">
        <v>2342.3000000000002</v>
      </c>
    </row>
    <row r="43" spans="1:5" ht="13" thickTop="1" x14ac:dyDescent="0.15">
      <c r="A43" s="14">
        <v>502</v>
      </c>
      <c r="B43" s="15" t="s">
        <v>36</v>
      </c>
      <c r="C43" s="16">
        <v>0</v>
      </c>
      <c r="D43" s="16">
        <v>0</v>
      </c>
      <c r="E43" s="17">
        <v>0</v>
      </c>
    </row>
    <row r="44" spans="1:5" x14ac:dyDescent="0.15">
      <c r="A44" s="14">
        <v>503</v>
      </c>
      <c r="B44" s="15" t="s">
        <v>37</v>
      </c>
      <c r="C44" s="16">
        <v>0</v>
      </c>
      <c r="D44" s="16">
        <v>105.6</v>
      </c>
      <c r="E44" s="17">
        <v>105.6</v>
      </c>
    </row>
    <row r="45" spans="1:5" x14ac:dyDescent="0.15">
      <c r="A45" s="14">
        <v>504</v>
      </c>
      <c r="B45" s="15" t="s">
        <v>38</v>
      </c>
      <c r="C45" s="16">
        <v>204.5</v>
      </c>
      <c r="D45" s="16">
        <v>0</v>
      </c>
      <c r="E45" s="17">
        <v>204.5</v>
      </c>
    </row>
    <row r="46" spans="1:5" x14ac:dyDescent="0.15">
      <c r="A46" s="14">
        <v>505</v>
      </c>
      <c r="B46" s="15" t="s">
        <v>39</v>
      </c>
      <c r="C46" s="16">
        <v>154</v>
      </c>
      <c r="D46" s="16">
        <v>0</v>
      </c>
      <c r="E46" s="17">
        <v>154</v>
      </c>
    </row>
    <row r="47" spans="1:5" x14ac:dyDescent="0.15">
      <c r="A47" s="14">
        <v>506</v>
      </c>
      <c r="B47" s="15" t="s">
        <v>40</v>
      </c>
      <c r="C47" s="16">
        <v>695.5</v>
      </c>
      <c r="D47" s="16">
        <v>446.2</v>
      </c>
      <c r="E47" s="17">
        <v>1141.7</v>
      </c>
    </row>
    <row r="48" spans="1:5" x14ac:dyDescent="0.15">
      <c r="A48" s="14">
        <v>507</v>
      </c>
      <c r="B48" s="15" t="s">
        <v>41</v>
      </c>
      <c r="C48" s="16">
        <v>0</v>
      </c>
      <c r="D48" s="16">
        <v>0</v>
      </c>
      <c r="E48" s="17">
        <v>0</v>
      </c>
    </row>
    <row r="49" spans="1:5" x14ac:dyDescent="0.15">
      <c r="A49" s="14">
        <v>508</v>
      </c>
      <c r="B49" s="15" t="s">
        <v>42</v>
      </c>
      <c r="C49" s="16">
        <v>683</v>
      </c>
      <c r="D49" s="16">
        <v>53.5</v>
      </c>
      <c r="E49" s="17">
        <v>736.5</v>
      </c>
    </row>
    <row r="50" spans="1:5" ht="13" thickBot="1" x14ac:dyDescent="0.2">
      <c r="A50" s="23">
        <v>601</v>
      </c>
      <c r="B50" s="24" t="s">
        <v>129</v>
      </c>
      <c r="C50" s="25">
        <v>6068.6</v>
      </c>
      <c r="D50" s="25">
        <v>378</v>
      </c>
      <c r="E50" s="26">
        <v>6446.6</v>
      </c>
    </row>
    <row r="51" spans="1:5" ht="13" thickTop="1" x14ac:dyDescent="0.15">
      <c r="A51" s="14">
        <v>602</v>
      </c>
      <c r="B51" s="15" t="s">
        <v>44</v>
      </c>
      <c r="C51" s="16">
        <v>349.9</v>
      </c>
      <c r="D51" s="16">
        <v>112.7</v>
      </c>
      <c r="E51" s="17">
        <v>462.59999999999997</v>
      </c>
    </row>
    <row r="52" spans="1:5" x14ac:dyDescent="0.15">
      <c r="A52" s="14">
        <v>603</v>
      </c>
      <c r="B52" s="15" t="s">
        <v>45</v>
      </c>
      <c r="C52" s="16">
        <v>1807.1</v>
      </c>
      <c r="D52" s="16">
        <v>35.9</v>
      </c>
      <c r="E52" s="17">
        <v>1843</v>
      </c>
    </row>
    <row r="53" spans="1:5" x14ac:dyDescent="0.15">
      <c r="A53" s="14">
        <v>604</v>
      </c>
      <c r="B53" s="15" t="s">
        <v>46</v>
      </c>
      <c r="C53" s="16">
        <v>2768.8</v>
      </c>
      <c r="D53" s="16">
        <v>44.3</v>
      </c>
      <c r="E53" s="17">
        <v>2813.1000000000004</v>
      </c>
    </row>
    <row r="54" spans="1:5" x14ac:dyDescent="0.15">
      <c r="A54" s="14">
        <v>605</v>
      </c>
      <c r="B54" s="15" t="s">
        <v>47</v>
      </c>
      <c r="C54" s="16">
        <v>0</v>
      </c>
      <c r="D54" s="16">
        <v>0</v>
      </c>
      <c r="E54" s="17">
        <v>0</v>
      </c>
    </row>
    <row r="55" spans="1:5" x14ac:dyDescent="0.15">
      <c r="A55" s="14">
        <v>606</v>
      </c>
      <c r="B55" s="15" t="s">
        <v>48</v>
      </c>
      <c r="C55" s="16">
        <v>1142.8</v>
      </c>
      <c r="D55" s="16">
        <v>185.1</v>
      </c>
      <c r="E55" s="17">
        <v>1327.8999999999999</v>
      </c>
    </row>
    <row r="56" spans="1:5" ht="13" thickBot="1" x14ac:dyDescent="0.2">
      <c r="A56" s="23">
        <v>701</v>
      </c>
      <c r="B56" s="24" t="s">
        <v>130</v>
      </c>
      <c r="C56" s="25">
        <v>6692.0999999999995</v>
      </c>
      <c r="D56" s="25">
        <v>15030</v>
      </c>
      <c r="E56" s="26">
        <v>21722.1</v>
      </c>
    </row>
    <row r="57" spans="1:5" ht="13" thickTop="1" x14ac:dyDescent="0.15">
      <c r="A57" s="14">
        <v>702</v>
      </c>
      <c r="B57" s="15" t="s">
        <v>50</v>
      </c>
      <c r="C57" s="16">
        <v>476.1</v>
      </c>
      <c r="D57" s="16">
        <v>0</v>
      </c>
      <c r="E57" s="17">
        <v>476.1</v>
      </c>
    </row>
    <row r="58" spans="1:5" x14ac:dyDescent="0.15">
      <c r="A58" s="14">
        <v>703</v>
      </c>
      <c r="B58" s="15" t="s">
        <v>51</v>
      </c>
      <c r="C58" s="16">
        <v>297.10000000000002</v>
      </c>
      <c r="D58" s="16">
        <v>258.60000000000002</v>
      </c>
      <c r="E58" s="17">
        <v>555.70000000000005</v>
      </c>
    </row>
    <row r="59" spans="1:5" x14ac:dyDescent="0.15">
      <c r="A59" s="14">
        <v>704</v>
      </c>
      <c r="B59" s="15" t="s">
        <v>52</v>
      </c>
      <c r="C59" s="16">
        <v>2059</v>
      </c>
      <c r="D59" s="16">
        <v>872.6</v>
      </c>
      <c r="E59" s="17">
        <v>2931.6</v>
      </c>
    </row>
    <row r="60" spans="1:5" x14ac:dyDescent="0.15">
      <c r="A60" s="14">
        <v>705</v>
      </c>
      <c r="B60" s="15" t="s">
        <v>53</v>
      </c>
      <c r="C60" s="16">
        <v>281.7</v>
      </c>
      <c r="D60" s="16">
        <v>56.6</v>
      </c>
      <c r="E60" s="17">
        <v>338.3</v>
      </c>
    </row>
    <row r="61" spans="1:5" x14ac:dyDescent="0.15">
      <c r="A61" s="18">
        <v>706</v>
      </c>
      <c r="B61" s="19" t="s">
        <v>131</v>
      </c>
      <c r="C61" s="20">
        <v>2148.5</v>
      </c>
      <c r="D61" s="20">
        <v>609.9</v>
      </c>
      <c r="E61" s="21">
        <v>2758.4</v>
      </c>
    </row>
    <row r="62" spans="1:5" x14ac:dyDescent="0.15">
      <c r="A62" s="14">
        <v>707</v>
      </c>
      <c r="B62" s="22" t="s">
        <v>54</v>
      </c>
      <c r="C62" s="16">
        <v>2119.9</v>
      </c>
      <c r="D62" s="16">
        <v>414.7</v>
      </c>
      <c r="E62" s="17">
        <v>2534.6</v>
      </c>
    </row>
    <row r="63" spans="1:5" x14ac:dyDescent="0.15">
      <c r="A63" s="18">
        <v>708</v>
      </c>
      <c r="B63" s="29" t="s">
        <v>55</v>
      </c>
      <c r="C63" s="30">
        <v>28.6</v>
      </c>
      <c r="D63" s="30">
        <v>195.2</v>
      </c>
      <c r="E63" s="21">
        <v>223.79999999999998</v>
      </c>
    </row>
    <row r="64" spans="1:5" x14ac:dyDescent="0.15">
      <c r="A64" s="14">
        <v>709</v>
      </c>
      <c r="B64" s="15" t="s">
        <v>56</v>
      </c>
      <c r="C64" s="16">
        <v>0</v>
      </c>
      <c r="D64" s="16">
        <v>0</v>
      </c>
      <c r="E64" s="17">
        <v>0</v>
      </c>
    </row>
    <row r="65" spans="1:5" x14ac:dyDescent="0.15">
      <c r="A65" s="14">
        <v>710</v>
      </c>
      <c r="B65" s="15" t="s">
        <v>57</v>
      </c>
      <c r="C65" s="16">
        <v>88.9</v>
      </c>
      <c r="D65" s="16">
        <v>21.9</v>
      </c>
      <c r="E65" s="17">
        <v>110.80000000000001</v>
      </c>
    </row>
    <row r="66" spans="1:5" x14ac:dyDescent="0.15">
      <c r="A66" s="14">
        <v>711</v>
      </c>
      <c r="B66" s="15" t="s">
        <v>58</v>
      </c>
      <c r="C66" s="16">
        <v>762.1</v>
      </c>
      <c r="D66" s="16">
        <v>0</v>
      </c>
      <c r="E66" s="17">
        <v>762.1</v>
      </c>
    </row>
    <row r="67" spans="1:5" x14ac:dyDescent="0.15">
      <c r="A67" s="14">
        <v>712</v>
      </c>
      <c r="B67" s="15" t="s">
        <v>59</v>
      </c>
      <c r="C67" s="16">
        <v>0</v>
      </c>
      <c r="D67" s="16">
        <v>0</v>
      </c>
      <c r="E67" s="17">
        <v>0</v>
      </c>
    </row>
    <row r="68" spans="1:5" x14ac:dyDescent="0.15">
      <c r="A68" s="14">
        <v>713</v>
      </c>
      <c r="B68" s="15" t="s">
        <v>60</v>
      </c>
      <c r="C68" s="16">
        <v>9.1999999999999993</v>
      </c>
      <c r="D68" s="16">
        <v>0</v>
      </c>
      <c r="E68" s="17">
        <v>9.1999999999999993</v>
      </c>
    </row>
    <row r="69" spans="1:5" x14ac:dyDescent="0.15">
      <c r="A69" s="14">
        <v>714</v>
      </c>
      <c r="B69" s="15" t="s">
        <v>61</v>
      </c>
      <c r="C69" s="16">
        <v>569.5</v>
      </c>
      <c r="D69" s="16">
        <v>13210.4</v>
      </c>
      <c r="E69" s="17">
        <v>13779.9</v>
      </c>
    </row>
    <row r="70" spans="1:5" x14ac:dyDescent="0.15">
      <c r="A70" s="14">
        <v>715</v>
      </c>
      <c r="B70" s="15" t="s">
        <v>132</v>
      </c>
      <c r="C70" s="16">
        <v>0</v>
      </c>
      <c r="D70" s="16">
        <v>0</v>
      </c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/>
      <c r="D72" s="16"/>
      <c r="E72" s="17">
        <v>0</v>
      </c>
    </row>
    <row r="73" spans="1:5" x14ac:dyDescent="0.15">
      <c r="A73" s="14">
        <v>718</v>
      </c>
      <c r="B73" s="22" t="s">
        <v>135</v>
      </c>
      <c r="C73" s="16"/>
      <c r="D73" s="16"/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0</v>
      </c>
      <c r="E74" s="26">
        <v>0</v>
      </c>
    </row>
    <row r="75" spans="1:5" ht="13" thickTop="1" x14ac:dyDescent="0.15">
      <c r="A75" s="14">
        <v>802</v>
      </c>
      <c r="B75" s="15" t="s">
        <v>64</v>
      </c>
      <c r="C75" s="16"/>
      <c r="D75" s="16"/>
      <c r="E75" s="17">
        <v>0</v>
      </c>
    </row>
    <row r="76" spans="1:5" x14ac:dyDescent="0.15">
      <c r="A76" s="14">
        <v>803</v>
      </c>
      <c r="B76" s="15" t="s">
        <v>65</v>
      </c>
      <c r="C76" s="16"/>
      <c r="D76" s="16"/>
      <c r="E76" s="17">
        <v>0</v>
      </c>
    </row>
    <row r="77" spans="1:5" x14ac:dyDescent="0.15">
      <c r="A77" s="14">
        <v>804</v>
      </c>
      <c r="B77" s="15" t="s">
        <v>66</v>
      </c>
      <c r="C77" s="16"/>
      <c r="D77" s="16"/>
      <c r="E77" s="17">
        <v>0</v>
      </c>
    </row>
    <row r="78" spans="1:5" x14ac:dyDescent="0.15">
      <c r="A78" s="14">
        <v>805</v>
      </c>
      <c r="B78" s="15" t="s">
        <v>67</v>
      </c>
      <c r="C78" s="16"/>
      <c r="D78" s="16"/>
      <c r="E78" s="17">
        <v>0</v>
      </c>
    </row>
    <row r="79" spans="1:5" x14ac:dyDescent="0.15">
      <c r="A79" s="14">
        <v>806</v>
      </c>
      <c r="B79" s="15" t="s">
        <v>68</v>
      </c>
      <c r="C79" s="16"/>
      <c r="D79" s="16"/>
      <c r="E79" s="17">
        <v>0</v>
      </c>
    </row>
    <row r="80" spans="1:5" ht="13" thickBot="1" x14ac:dyDescent="0.2">
      <c r="A80" s="35">
        <v>807</v>
      </c>
      <c r="B80" s="36" t="s">
        <v>69</v>
      </c>
      <c r="C80" s="37"/>
      <c r="D80" s="37"/>
      <c r="E80" s="38">
        <v>0</v>
      </c>
    </row>
    <row r="81" spans="1:9" ht="13" thickTop="1" x14ac:dyDescent="0.15">
      <c r="A81" s="14">
        <v>901</v>
      </c>
      <c r="B81" s="15" t="s">
        <v>71</v>
      </c>
      <c r="C81" s="16"/>
      <c r="D81" s="16"/>
      <c r="E81" s="17">
        <v>0</v>
      </c>
    </row>
    <row r="82" spans="1:9" x14ac:dyDescent="0.15">
      <c r="A82" s="14">
        <v>902</v>
      </c>
      <c r="B82" s="15" t="s">
        <v>72</v>
      </c>
      <c r="C82" s="16"/>
      <c r="D82" s="16"/>
      <c r="E82" s="17">
        <v>0</v>
      </c>
    </row>
    <row r="83" spans="1:9" x14ac:dyDescent="0.15">
      <c r="A83" s="14">
        <v>903</v>
      </c>
      <c r="B83" s="15" t="s">
        <v>137</v>
      </c>
      <c r="C83" s="16">
        <v>591.4</v>
      </c>
      <c r="D83" s="16">
        <v>1583.8</v>
      </c>
      <c r="E83" s="39">
        <v>2175.1999999999998</v>
      </c>
    </row>
    <row r="84" spans="1:9" ht="13" thickBot="1" x14ac:dyDescent="0.2">
      <c r="A84" s="35">
        <v>904</v>
      </c>
      <c r="B84" s="36" t="s">
        <v>138</v>
      </c>
      <c r="C84" s="16">
        <v>617.4</v>
      </c>
      <c r="D84" s="16">
        <v>1834.2</v>
      </c>
      <c r="E84" s="40">
        <v>2451.6</v>
      </c>
    </row>
    <row r="85" spans="1:9" ht="14" thickTop="1" thickBot="1" x14ac:dyDescent="0.2">
      <c r="A85" s="41">
        <v>999</v>
      </c>
      <c r="B85" s="42" t="s">
        <v>139</v>
      </c>
      <c r="C85" s="43">
        <v>54090.3</v>
      </c>
      <c r="D85" s="43">
        <v>190841.3</v>
      </c>
      <c r="E85" s="44">
        <v>244931.59999999998</v>
      </c>
    </row>
    <row r="87" spans="1:9" x14ac:dyDescent="0.15">
      <c r="B87" s="5"/>
      <c r="C87" s="5"/>
      <c r="D87" s="5"/>
      <c r="E87" s="5"/>
      <c r="F87" s="5"/>
      <c r="G87" s="5"/>
      <c r="H87" s="5"/>
      <c r="I87" s="5"/>
    </row>
    <row r="88" spans="1:9" x14ac:dyDescent="0.15">
      <c r="B88" s="5"/>
      <c r="C88" s="5"/>
      <c r="D88" s="5"/>
      <c r="E88" s="5"/>
      <c r="F88" s="5"/>
      <c r="G88" s="5"/>
      <c r="H88" s="5"/>
      <c r="I88" s="5"/>
    </row>
    <row r="89" spans="1:9" x14ac:dyDescent="0.15">
      <c r="B89" s="5"/>
      <c r="C89" s="5"/>
      <c r="D89" s="5"/>
      <c r="E89" s="5"/>
      <c r="F89" s="5"/>
      <c r="G89" s="5"/>
      <c r="H89" s="5"/>
      <c r="I89" s="5"/>
    </row>
    <row r="90" spans="1:9" x14ac:dyDescent="0.15">
      <c r="B90" s="5"/>
      <c r="C90" s="5"/>
      <c r="D90" s="5"/>
      <c r="E90" s="5"/>
      <c r="F90" s="5"/>
      <c r="G90" s="5"/>
      <c r="H90" s="5"/>
      <c r="I90" s="5"/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67C6B-EDEB-4B5B-9F81-4AA824087C79}"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'[7]Cover Page'!B12</f>
        <v>SIU Administration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0</v>
      </c>
      <c r="D12" s="12">
        <v>0</v>
      </c>
      <c r="E12" s="13">
        <v>0</v>
      </c>
    </row>
    <row r="13" spans="1:5" ht="13" thickTop="1" x14ac:dyDescent="0.15">
      <c r="A13" s="14">
        <v>102</v>
      </c>
      <c r="B13" s="15" t="s">
        <v>7</v>
      </c>
      <c r="C13" s="16"/>
      <c r="D13" s="16"/>
      <c r="E13" s="17">
        <v>0</v>
      </c>
    </row>
    <row r="14" spans="1:5" x14ac:dyDescent="0.15">
      <c r="A14" s="14">
        <v>103</v>
      </c>
      <c r="B14" s="15" t="s">
        <v>8</v>
      </c>
      <c r="C14" s="16"/>
      <c r="D14" s="16"/>
      <c r="E14" s="17">
        <v>0</v>
      </c>
    </row>
    <row r="15" spans="1:5" x14ac:dyDescent="0.15">
      <c r="A15" s="14">
        <v>104</v>
      </c>
      <c r="B15" s="15" t="s">
        <v>9</v>
      </c>
      <c r="C15" s="16"/>
      <c r="D15" s="16"/>
      <c r="E15" s="17">
        <v>0</v>
      </c>
    </row>
    <row r="16" spans="1:5" x14ac:dyDescent="0.15">
      <c r="A16" s="14">
        <v>105</v>
      </c>
      <c r="B16" s="15" t="s">
        <v>10</v>
      </c>
      <c r="C16" s="16"/>
      <c r="D16" s="16"/>
      <c r="E16" s="17">
        <v>0</v>
      </c>
    </row>
    <row r="17" spans="1:5" x14ac:dyDescent="0.15">
      <c r="A17" s="14">
        <v>106</v>
      </c>
      <c r="B17" s="15" t="s">
        <v>11</v>
      </c>
      <c r="C17" s="16"/>
      <c r="D17" s="16"/>
      <c r="E17" s="17">
        <v>0</v>
      </c>
    </row>
    <row r="18" spans="1:5" x14ac:dyDescent="0.15">
      <c r="A18" s="18">
        <v>107</v>
      </c>
      <c r="B18" s="19" t="s">
        <v>123</v>
      </c>
      <c r="C18" s="20">
        <v>0</v>
      </c>
      <c r="D18" s="20">
        <v>0</v>
      </c>
      <c r="E18" s="21">
        <v>0</v>
      </c>
    </row>
    <row r="19" spans="1:5" x14ac:dyDescent="0.15">
      <c r="A19" s="14">
        <v>108</v>
      </c>
      <c r="B19" s="22" t="s">
        <v>12</v>
      </c>
      <c r="C19" s="16"/>
      <c r="D19" s="16"/>
      <c r="E19" s="17">
        <v>0</v>
      </c>
    </row>
    <row r="20" spans="1:5" x14ac:dyDescent="0.15">
      <c r="A20" s="14">
        <v>109</v>
      </c>
      <c r="B20" s="22" t="s">
        <v>13</v>
      </c>
      <c r="C20" s="16"/>
      <c r="D20" s="16"/>
      <c r="E20" s="17">
        <v>0</v>
      </c>
    </row>
    <row r="21" spans="1:5" x14ac:dyDescent="0.15">
      <c r="A21" s="14">
        <v>110</v>
      </c>
      <c r="B21" s="22" t="s">
        <v>14</v>
      </c>
      <c r="C21" s="16"/>
      <c r="D21" s="16"/>
      <c r="E21" s="17">
        <v>0</v>
      </c>
    </row>
    <row r="22" spans="1:5" x14ac:dyDescent="0.15">
      <c r="A22" s="14">
        <v>111</v>
      </c>
      <c r="B22" s="22" t="s">
        <v>15</v>
      </c>
      <c r="C22" s="16"/>
      <c r="D22" s="16"/>
      <c r="E22" s="17">
        <v>0</v>
      </c>
    </row>
    <row r="23" spans="1:5" ht="13" thickBot="1" x14ac:dyDescent="0.2">
      <c r="A23" s="23">
        <v>201</v>
      </c>
      <c r="B23" s="24" t="s">
        <v>124</v>
      </c>
      <c r="C23" s="25">
        <v>0</v>
      </c>
      <c r="D23" s="25">
        <v>0</v>
      </c>
      <c r="E23" s="26">
        <v>0</v>
      </c>
    </row>
    <row r="24" spans="1:5" ht="13" thickTop="1" x14ac:dyDescent="0.15">
      <c r="A24" s="14">
        <v>202</v>
      </c>
      <c r="B24" s="15" t="s">
        <v>18</v>
      </c>
      <c r="C24" s="16"/>
      <c r="D24" s="16"/>
      <c r="E24" s="17">
        <v>0</v>
      </c>
    </row>
    <row r="25" spans="1:5" x14ac:dyDescent="0.15">
      <c r="A25" s="14">
        <v>203</v>
      </c>
      <c r="B25" s="15" t="s">
        <v>19</v>
      </c>
      <c r="C25" s="16"/>
      <c r="D25" s="16"/>
      <c r="E25" s="17">
        <v>0</v>
      </c>
    </row>
    <row r="26" spans="1:5" x14ac:dyDescent="0.15">
      <c r="A26" s="14">
        <v>204</v>
      </c>
      <c r="B26" s="15" t="s">
        <v>20</v>
      </c>
      <c r="C26" s="16"/>
      <c r="D26" s="16"/>
      <c r="E26" s="17">
        <v>0</v>
      </c>
    </row>
    <row r="27" spans="1:5" x14ac:dyDescent="0.15">
      <c r="A27" s="14">
        <v>205</v>
      </c>
      <c r="B27" s="15" t="s">
        <v>21</v>
      </c>
      <c r="C27" s="16"/>
      <c r="D27" s="16"/>
      <c r="E27" s="17">
        <v>0</v>
      </c>
    </row>
    <row r="28" spans="1:5" ht="13" thickBot="1" x14ac:dyDescent="0.2">
      <c r="A28" s="23">
        <v>301</v>
      </c>
      <c r="B28" s="24" t="s">
        <v>125</v>
      </c>
      <c r="C28" s="25">
        <v>0</v>
      </c>
      <c r="D28" s="25">
        <v>0</v>
      </c>
      <c r="E28" s="26">
        <v>0</v>
      </c>
    </row>
    <row r="29" spans="1:5" ht="13" thickTop="1" x14ac:dyDescent="0.15">
      <c r="A29" s="14">
        <v>302</v>
      </c>
      <c r="B29" s="15" t="s">
        <v>23</v>
      </c>
      <c r="C29" s="16"/>
      <c r="D29" s="16"/>
      <c r="E29" s="17">
        <v>0</v>
      </c>
    </row>
    <row r="30" spans="1:5" x14ac:dyDescent="0.15">
      <c r="A30" s="14">
        <v>303</v>
      </c>
      <c r="B30" s="15" t="s">
        <v>24</v>
      </c>
      <c r="C30" s="16"/>
      <c r="D30" s="16"/>
      <c r="E30" s="17">
        <v>0</v>
      </c>
    </row>
    <row r="31" spans="1:5" x14ac:dyDescent="0.15">
      <c r="A31" s="14">
        <v>304</v>
      </c>
      <c r="B31" s="15" t="s">
        <v>25</v>
      </c>
      <c r="C31" s="16"/>
      <c r="D31" s="16"/>
      <c r="E31" s="17">
        <v>0</v>
      </c>
    </row>
    <row r="32" spans="1:5" x14ac:dyDescent="0.15">
      <c r="A32" s="14">
        <v>305</v>
      </c>
      <c r="B32" s="15" t="s">
        <v>26</v>
      </c>
      <c r="C32" s="16"/>
      <c r="D32" s="16"/>
      <c r="E32" s="17">
        <v>0</v>
      </c>
    </row>
    <row r="33" spans="1:5" x14ac:dyDescent="0.15">
      <c r="A33" s="14">
        <v>306</v>
      </c>
      <c r="B33" s="15" t="s">
        <v>27</v>
      </c>
      <c r="C33" s="16"/>
      <c r="D33" s="16"/>
      <c r="E33" s="17">
        <v>0</v>
      </c>
    </row>
    <row r="34" spans="1:5" x14ac:dyDescent="0.15">
      <c r="A34" s="14">
        <v>307</v>
      </c>
      <c r="B34" s="15" t="s">
        <v>28</v>
      </c>
      <c r="C34" s="16"/>
      <c r="D34" s="16"/>
      <c r="E34" s="17">
        <v>0</v>
      </c>
    </row>
    <row r="35" spans="1:5" ht="13" thickBot="1" x14ac:dyDescent="0.2">
      <c r="A35" s="23">
        <v>401</v>
      </c>
      <c r="B35" s="24" t="s">
        <v>126</v>
      </c>
      <c r="C35" s="25">
        <v>0</v>
      </c>
      <c r="D35" s="25">
        <v>0</v>
      </c>
      <c r="E35" s="26">
        <v>0</v>
      </c>
    </row>
    <row r="36" spans="1:5" ht="13" thickTop="1" x14ac:dyDescent="0.15">
      <c r="A36" s="14">
        <v>402</v>
      </c>
      <c r="B36" s="27" t="s">
        <v>30</v>
      </c>
      <c r="C36" s="16"/>
      <c r="D36" s="16"/>
      <c r="E36" s="17">
        <v>0</v>
      </c>
    </row>
    <row r="37" spans="1:5" x14ac:dyDescent="0.15">
      <c r="A37" s="14">
        <v>403</v>
      </c>
      <c r="B37" s="27" t="s">
        <v>31</v>
      </c>
      <c r="C37" s="16"/>
      <c r="D37" s="16"/>
      <c r="E37" s="17">
        <v>0</v>
      </c>
    </row>
    <row r="38" spans="1:5" x14ac:dyDescent="0.15">
      <c r="A38" s="14">
        <v>404</v>
      </c>
      <c r="B38" s="28" t="s">
        <v>127</v>
      </c>
      <c r="C38" s="16"/>
      <c r="D38" s="16"/>
      <c r="E38" s="17">
        <v>0</v>
      </c>
    </row>
    <row r="39" spans="1:5" x14ac:dyDescent="0.15">
      <c r="A39" s="14">
        <v>407</v>
      </c>
      <c r="B39" s="15" t="s">
        <v>32</v>
      </c>
      <c r="C39" s="16"/>
      <c r="D39" s="16"/>
      <c r="E39" s="17">
        <v>0</v>
      </c>
    </row>
    <row r="40" spans="1:5" x14ac:dyDescent="0.15">
      <c r="A40" s="14">
        <v>408</v>
      </c>
      <c r="B40" s="15" t="s">
        <v>33</v>
      </c>
      <c r="C40" s="16"/>
      <c r="D40" s="16"/>
      <c r="E40" s="17">
        <v>0</v>
      </c>
    </row>
    <row r="41" spans="1:5" x14ac:dyDescent="0.15">
      <c r="A41" s="14">
        <v>409</v>
      </c>
      <c r="B41" s="15" t="s">
        <v>34</v>
      </c>
      <c r="C41" s="16"/>
      <c r="D41" s="16"/>
      <c r="E41" s="17">
        <v>0</v>
      </c>
    </row>
    <row r="42" spans="1:5" ht="13" thickBot="1" x14ac:dyDescent="0.2">
      <c r="A42" s="23">
        <v>501</v>
      </c>
      <c r="B42" s="24" t="s">
        <v>128</v>
      </c>
      <c r="C42" s="25">
        <v>0</v>
      </c>
      <c r="D42" s="25">
        <v>0</v>
      </c>
      <c r="E42" s="26">
        <v>0</v>
      </c>
    </row>
    <row r="43" spans="1:5" ht="13" thickTop="1" x14ac:dyDescent="0.15">
      <c r="A43" s="14">
        <v>502</v>
      </c>
      <c r="B43" s="15" t="s">
        <v>36</v>
      </c>
      <c r="C43" s="16"/>
      <c r="D43" s="16"/>
      <c r="E43" s="17">
        <v>0</v>
      </c>
    </row>
    <row r="44" spans="1:5" x14ac:dyDescent="0.15">
      <c r="A44" s="14">
        <v>503</v>
      </c>
      <c r="B44" s="15" t="s">
        <v>37</v>
      </c>
      <c r="C44" s="16"/>
      <c r="D44" s="16"/>
      <c r="E44" s="17">
        <v>0</v>
      </c>
    </row>
    <row r="45" spans="1:5" x14ac:dyDescent="0.15">
      <c r="A45" s="14">
        <v>504</v>
      </c>
      <c r="B45" s="15" t="s">
        <v>38</v>
      </c>
      <c r="C45" s="16"/>
      <c r="D45" s="16"/>
      <c r="E45" s="17">
        <v>0</v>
      </c>
    </row>
    <row r="46" spans="1:5" x14ac:dyDescent="0.15">
      <c r="A46" s="14">
        <v>505</v>
      </c>
      <c r="B46" s="15" t="s">
        <v>39</v>
      </c>
      <c r="C46" s="16"/>
      <c r="D46" s="16"/>
      <c r="E46" s="17">
        <v>0</v>
      </c>
    </row>
    <row r="47" spans="1:5" x14ac:dyDescent="0.15">
      <c r="A47" s="14">
        <v>506</v>
      </c>
      <c r="B47" s="15" t="s">
        <v>40</v>
      </c>
      <c r="C47" s="16"/>
      <c r="D47" s="16"/>
      <c r="E47" s="17">
        <v>0</v>
      </c>
    </row>
    <row r="48" spans="1:5" x14ac:dyDescent="0.15">
      <c r="A48" s="14">
        <v>507</v>
      </c>
      <c r="B48" s="15" t="s">
        <v>41</v>
      </c>
      <c r="C48" s="16"/>
      <c r="D48" s="16"/>
      <c r="E48" s="17">
        <v>0</v>
      </c>
    </row>
    <row r="49" spans="1:5" x14ac:dyDescent="0.15">
      <c r="A49" s="14">
        <v>508</v>
      </c>
      <c r="B49" s="15" t="s">
        <v>42</v>
      </c>
      <c r="C49" s="16"/>
      <c r="D49" s="16"/>
      <c r="E49" s="17">
        <v>0</v>
      </c>
    </row>
    <row r="50" spans="1:5" ht="13" thickBot="1" x14ac:dyDescent="0.2">
      <c r="A50" s="23">
        <v>601</v>
      </c>
      <c r="B50" s="24" t="s">
        <v>129</v>
      </c>
      <c r="C50" s="25">
        <v>1990.9160000000002</v>
      </c>
      <c r="D50" s="25">
        <v>1505.5839999999998</v>
      </c>
      <c r="E50" s="26">
        <v>3496.5</v>
      </c>
    </row>
    <row r="51" spans="1:5" ht="13" thickTop="1" x14ac:dyDescent="0.15">
      <c r="A51" s="14">
        <v>602</v>
      </c>
      <c r="B51" s="15" t="s">
        <v>44</v>
      </c>
      <c r="C51" s="16">
        <v>997.798</v>
      </c>
      <c r="D51" s="16">
        <v>230.732</v>
      </c>
      <c r="E51" s="17">
        <v>1228.53</v>
      </c>
    </row>
    <row r="52" spans="1:5" x14ac:dyDescent="0.15">
      <c r="A52" s="14">
        <v>603</v>
      </c>
      <c r="B52" s="15" t="s">
        <v>45</v>
      </c>
      <c r="C52" s="16">
        <v>264.69600000000003</v>
      </c>
      <c r="D52" s="16">
        <v>528.33699999999999</v>
      </c>
      <c r="E52" s="17">
        <v>793.03300000000002</v>
      </c>
    </row>
    <row r="53" spans="1:5" x14ac:dyDescent="0.15">
      <c r="A53" s="14">
        <v>604</v>
      </c>
      <c r="B53" s="15" t="s">
        <v>46</v>
      </c>
      <c r="C53" s="16">
        <v>728.42200000000003</v>
      </c>
      <c r="D53" s="16">
        <v>746.51499999999999</v>
      </c>
      <c r="E53" s="17">
        <v>1474.9369999999999</v>
      </c>
    </row>
    <row r="54" spans="1:5" x14ac:dyDescent="0.15">
      <c r="A54" s="14">
        <v>605</v>
      </c>
      <c r="B54" s="15" t="s">
        <v>47</v>
      </c>
      <c r="C54" s="16"/>
      <c r="D54" s="16"/>
      <c r="E54" s="17">
        <v>0</v>
      </c>
    </row>
    <row r="55" spans="1:5" x14ac:dyDescent="0.15">
      <c r="A55" s="14">
        <v>606</v>
      </c>
      <c r="B55" s="15" t="s">
        <v>48</v>
      </c>
      <c r="C55" s="16"/>
      <c r="D55" s="16"/>
      <c r="E55" s="17">
        <v>0</v>
      </c>
    </row>
    <row r="56" spans="1:5" ht="13" thickBot="1" x14ac:dyDescent="0.2">
      <c r="A56" s="23">
        <v>701</v>
      </c>
      <c r="B56" s="24" t="s">
        <v>130</v>
      </c>
      <c r="C56" s="25">
        <v>0</v>
      </c>
      <c r="D56" s="25">
        <v>0</v>
      </c>
      <c r="E56" s="26">
        <v>0</v>
      </c>
    </row>
    <row r="57" spans="1:5" ht="13" thickTop="1" x14ac:dyDescent="0.15">
      <c r="A57" s="14">
        <v>702</v>
      </c>
      <c r="B57" s="15" t="s">
        <v>50</v>
      </c>
      <c r="C57" s="16"/>
      <c r="D57" s="16"/>
      <c r="E57" s="17">
        <v>0</v>
      </c>
    </row>
    <row r="58" spans="1:5" x14ac:dyDescent="0.15">
      <c r="A58" s="14">
        <v>703</v>
      </c>
      <c r="B58" s="15" t="s">
        <v>51</v>
      </c>
      <c r="C58" s="16"/>
      <c r="D58" s="16"/>
      <c r="E58" s="17">
        <v>0</v>
      </c>
    </row>
    <row r="59" spans="1:5" x14ac:dyDescent="0.15">
      <c r="A59" s="14">
        <v>704</v>
      </c>
      <c r="B59" s="15" t="s">
        <v>52</v>
      </c>
      <c r="C59" s="16"/>
      <c r="D59" s="16"/>
      <c r="E59" s="17">
        <v>0</v>
      </c>
    </row>
    <row r="60" spans="1:5" x14ac:dyDescent="0.15">
      <c r="A60" s="14">
        <v>705</v>
      </c>
      <c r="B60" s="15" t="s">
        <v>53</v>
      </c>
      <c r="C60" s="16"/>
      <c r="D60" s="16"/>
      <c r="E60" s="17">
        <v>0</v>
      </c>
    </row>
    <row r="61" spans="1:5" x14ac:dyDescent="0.15">
      <c r="A61" s="18">
        <v>706</v>
      </c>
      <c r="B61" s="19" t="s">
        <v>131</v>
      </c>
      <c r="C61" s="20">
        <v>0</v>
      </c>
      <c r="D61" s="20">
        <v>0</v>
      </c>
      <c r="E61" s="21">
        <v>0</v>
      </c>
    </row>
    <row r="62" spans="1:5" x14ac:dyDescent="0.15">
      <c r="A62" s="14">
        <v>707</v>
      </c>
      <c r="B62" s="22" t="s">
        <v>54</v>
      </c>
      <c r="C62" s="16"/>
      <c r="D62" s="16"/>
      <c r="E62" s="17">
        <v>0</v>
      </c>
    </row>
    <row r="63" spans="1:5" x14ac:dyDescent="0.15">
      <c r="A63" s="18">
        <v>708</v>
      </c>
      <c r="B63" s="29" t="s">
        <v>55</v>
      </c>
      <c r="C63" s="30"/>
      <c r="D63" s="30"/>
      <c r="E63" s="21">
        <v>0</v>
      </c>
    </row>
    <row r="64" spans="1:5" x14ac:dyDescent="0.15">
      <c r="A64" s="14">
        <v>709</v>
      </c>
      <c r="B64" s="15" t="s">
        <v>56</v>
      </c>
      <c r="C64" s="16"/>
      <c r="D64" s="16"/>
      <c r="E64" s="17">
        <v>0</v>
      </c>
    </row>
    <row r="65" spans="1:5" x14ac:dyDescent="0.15">
      <c r="A65" s="14">
        <v>710</v>
      </c>
      <c r="B65" s="15" t="s">
        <v>57</v>
      </c>
      <c r="C65" s="16"/>
      <c r="D65" s="16"/>
      <c r="E65" s="17">
        <v>0</v>
      </c>
    </row>
    <row r="66" spans="1:5" x14ac:dyDescent="0.15">
      <c r="A66" s="14">
        <v>711</v>
      </c>
      <c r="B66" s="15" t="s">
        <v>58</v>
      </c>
      <c r="C66" s="16"/>
      <c r="D66" s="16"/>
      <c r="E66" s="17">
        <v>0</v>
      </c>
    </row>
    <row r="67" spans="1:5" x14ac:dyDescent="0.15">
      <c r="A67" s="14">
        <v>712</v>
      </c>
      <c r="B67" s="15" t="s">
        <v>59</v>
      </c>
      <c r="C67" s="16"/>
      <c r="D67" s="16"/>
      <c r="E67" s="17">
        <v>0</v>
      </c>
    </row>
    <row r="68" spans="1:5" x14ac:dyDescent="0.15">
      <c r="A68" s="14">
        <v>713</v>
      </c>
      <c r="B68" s="15" t="s">
        <v>60</v>
      </c>
      <c r="C68" s="16"/>
      <c r="D68" s="16"/>
      <c r="E68" s="17">
        <v>0</v>
      </c>
    </row>
    <row r="69" spans="1:5" x14ac:dyDescent="0.15">
      <c r="A69" s="14">
        <v>714</v>
      </c>
      <c r="B69" s="15" t="s">
        <v>61</v>
      </c>
      <c r="C69" s="16"/>
      <c r="D69" s="16"/>
      <c r="E69" s="17">
        <v>0</v>
      </c>
    </row>
    <row r="70" spans="1:5" x14ac:dyDescent="0.15">
      <c r="A70" s="14">
        <v>715</v>
      </c>
      <c r="B70" s="15" t="s">
        <v>132</v>
      </c>
      <c r="C70" s="16"/>
      <c r="D70" s="16"/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/>
      <c r="D72" s="16"/>
      <c r="E72" s="17">
        <v>0</v>
      </c>
    </row>
    <row r="73" spans="1:5" x14ac:dyDescent="0.15">
      <c r="A73" s="14">
        <v>718</v>
      </c>
      <c r="B73" s="22" t="s">
        <v>135</v>
      </c>
      <c r="C73" s="16"/>
      <c r="D73" s="16"/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0</v>
      </c>
      <c r="E74" s="26">
        <v>0</v>
      </c>
    </row>
    <row r="75" spans="1:5" ht="13" thickTop="1" x14ac:dyDescent="0.15">
      <c r="A75" s="14">
        <v>802</v>
      </c>
      <c r="B75" s="15" t="s">
        <v>64</v>
      </c>
      <c r="C75" s="16"/>
      <c r="D75" s="16"/>
      <c r="E75" s="17">
        <v>0</v>
      </c>
    </row>
    <row r="76" spans="1:5" x14ac:dyDescent="0.15">
      <c r="A76" s="14">
        <v>803</v>
      </c>
      <c r="B76" s="15" t="s">
        <v>65</v>
      </c>
      <c r="C76" s="16"/>
      <c r="D76" s="16"/>
      <c r="E76" s="17">
        <v>0</v>
      </c>
    </row>
    <row r="77" spans="1:5" x14ac:dyDescent="0.15">
      <c r="A77" s="14">
        <v>804</v>
      </c>
      <c r="B77" s="15" t="s">
        <v>66</v>
      </c>
      <c r="C77" s="16"/>
      <c r="D77" s="16"/>
      <c r="E77" s="17">
        <v>0</v>
      </c>
    </row>
    <row r="78" spans="1:5" x14ac:dyDescent="0.15">
      <c r="A78" s="14">
        <v>805</v>
      </c>
      <c r="B78" s="15" t="s">
        <v>67</v>
      </c>
      <c r="C78" s="16"/>
      <c r="D78" s="16"/>
      <c r="E78" s="17">
        <v>0</v>
      </c>
    </row>
    <row r="79" spans="1:5" x14ac:dyDescent="0.15">
      <c r="A79" s="14">
        <v>806</v>
      </c>
      <c r="B79" s="15" t="s">
        <v>68</v>
      </c>
      <c r="C79" s="16"/>
      <c r="D79" s="16"/>
      <c r="E79" s="17">
        <v>0</v>
      </c>
    </row>
    <row r="80" spans="1:5" ht="13" thickBot="1" x14ac:dyDescent="0.2">
      <c r="A80" s="35">
        <v>807</v>
      </c>
      <c r="B80" s="36" t="s">
        <v>69</v>
      </c>
      <c r="C80" s="37"/>
      <c r="D80" s="37"/>
      <c r="E80" s="38">
        <v>0</v>
      </c>
    </row>
    <row r="81" spans="1:5" ht="13" thickTop="1" x14ac:dyDescent="0.15">
      <c r="A81" s="14">
        <v>901</v>
      </c>
      <c r="B81" s="15" t="s">
        <v>71</v>
      </c>
      <c r="C81" s="16"/>
      <c r="D81" s="16"/>
      <c r="E81" s="17">
        <v>0</v>
      </c>
    </row>
    <row r="82" spans="1:5" x14ac:dyDescent="0.15">
      <c r="A82" s="14">
        <v>902</v>
      </c>
      <c r="B82" s="15" t="s">
        <v>72</v>
      </c>
      <c r="C82" s="16"/>
      <c r="D82" s="16"/>
      <c r="E82" s="17">
        <v>0</v>
      </c>
    </row>
    <row r="83" spans="1:5" x14ac:dyDescent="0.15">
      <c r="A83" s="14">
        <v>903</v>
      </c>
      <c r="B83" s="15" t="s">
        <v>137</v>
      </c>
      <c r="C83" s="16">
        <v>36.649000000000001</v>
      </c>
      <c r="D83" s="16"/>
      <c r="E83" s="39">
        <v>36.649000000000001</v>
      </c>
    </row>
    <row r="84" spans="1:5" ht="13" thickBot="1" x14ac:dyDescent="0.2">
      <c r="A84" s="35">
        <v>904</v>
      </c>
      <c r="B84" s="36" t="s">
        <v>138</v>
      </c>
      <c r="C84" s="37">
        <v>27.373000000000001</v>
      </c>
      <c r="D84" s="37"/>
      <c r="E84" s="40">
        <v>27.373000000000001</v>
      </c>
    </row>
    <row r="85" spans="1:5" ht="14" thickTop="1" thickBot="1" x14ac:dyDescent="0.2">
      <c r="A85" s="41">
        <v>999</v>
      </c>
      <c r="B85" s="42" t="s">
        <v>139</v>
      </c>
      <c r="C85" s="43">
        <v>2054.9380000000001</v>
      </c>
      <c r="D85" s="43">
        <v>1505.5839999999998</v>
      </c>
      <c r="E85" s="44">
        <v>3560.5219999999999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3B954-339C-4F78-9460-422D10B64C04}">
  <sheetPr>
    <pageSetUpPr fitToPage="1"/>
  </sheetPr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6" width="10.1640625" style="1" bestFit="1" customWidth="1"/>
    <col min="7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'[12]Cover Page'!B12</f>
        <v>University of Illinois at Chicago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370625.87999999995</v>
      </c>
      <c r="D12" s="12">
        <v>281111.55</v>
      </c>
      <c r="E12" s="13">
        <v>651737.42999999993</v>
      </c>
    </row>
    <row r="13" spans="1:5" ht="13" thickTop="1" x14ac:dyDescent="0.15">
      <c r="A13" s="14">
        <v>102</v>
      </c>
      <c r="B13" s="15" t="s">
        <v>7</v>
      </c>
      <c r="C13" s="16">
        <v>266364.14</v>
      </c>
      <c r="D13" s="16">
        <v>253761.25</v>
      </c>
      <c r="E13" s="17">
        <v>520125.39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46705.599999999999</v>
      </c>
      <c r="D16" s="16">
        <v>171.7</v>
      </c>
      <c r="E16" s="17">
        <v>46877.299999999996</v>
      </c>
    </row>
    <row r="17" spans="1:5" x14ac:dyDescent="0.15">
      <c r="A17" s="14">
        <v>106</v>
      </c>
      <c r="B17" s="15" t="s">
        <v>11</v>
      </c>
      <c r="C17" s="16">
        <v>8467.6</v>
      </c>
      <c r="D17" s="16">
        <v>23</v>
      </c>
      <c r="E17" s="17">
        <v>8490.6</v>
      </c>
    </row>
    <row r="18" spans="1:5" x14ac:dyDescent="0.15">
      <c r="A18" s="18">
        <v>107</v>
      </c>
      <c r="B18" s="19" t="s">
        <v>123</v>
      </c>
      <c r="C18" s="20">
        <v>49088.54</v>
      </c>
      <c r="D18" s="20">
        <v>27155.599999999999</v>
      </c>
      <c r="E18" s="21">
        <v>76244.14</v>
      </c>
    </row>
    <row r="19" spans="1:5" x14ac:dyDescent="0.15">
      <c r="A19" s="14">
        <v>108</v>
      </c>
      <c r="B19" s="22" t="s">
        <v>12</v>
      </c>
      <c r="C19" s="16">
        <v>0</v>
      </c>
      <c r="D19" s="16"/>
      <c r="E19" s="17">
        <v>0</v>
      </c>
    </row>
    <row r="20" spans="1:5" x14ac:dyDescent="0.15">
      <c r="A20" s="14">
        <v>109</v>
      </c>
      <c r="B20" s="22" t="s">
        <v>13</v>
      </c>
      <c r="C20" s="16">
        <v>4798.8</v>
      </c>
      <c r="D20" s="16">
        <v>1069.3</v>
      </c>
      <c r="E20" s="17">
        <v>5868.1</v>
      </c>
    </row>
    <row r="21" spans="1:5" x14ac:dyDescent="0.15">
      <c r="A21" s="14">
        <v>110</v>
      </c>
      <c r="B21" s="22" t="s">
        <v>14</v>
      </c>
      <c r="C21" s="16">
        <v>44289.74</v>
      </c>
      <c r="D21" s="16">
        <v>26086.3</v>
      </c>
      <c r="E21" s="17">
        <v>70376.039999999994</v>
      </c>
    </row>
    <row r="22" spans="1:5" x14ac:dyDescent="0.15">
      <c r="A22" s="14">
        <v>111</v>
      </c>
      <c r="B22" s="22" t="s">
        <v>15</v>
      </c>
      <c r="C22" s="16">
        <v>0</v>
      </c>
      <c r="D22" s="16">
        <v>0</v>
      </c>
      <c r="E22" s="17">
        <v>0</v>
      </c>
    </row>
    <row r="23" spans="1:5" ht="13" thickBot="1" x14ac:dyDescent="0.2">
      <c r="A23" s="23">
        <v>201</v>
      </c>
      <c r="B23" s="24" t="s">
        <v>124</v>
      </c>
      <c r="C23" s="25">
        <v>45350.5</v>
      </c>
      <c r="D23" s="25">
        <v>253161.60000000001</v>
      </c>
      <c r="E23" s="26">
        <v>298512.09999999998</v>
      </c>
    </row>
    <row r="24" spans="1:5" ht="13" thickTop="1" x14ac:dyDescent="0.15">
      <c r="A24" s="14">
        <v>202</v>
      </c>
      <c r="B24" s="15" t="s">
        <v>18</v>
      </c>
      <c r="C24" s="16">
        <v>7413.5</v>
      </c>
      <c r="D24" s="16">
        <v>54772</v>
      </c>
      <c r="E24" s="17">
        <v>62185.5</v>
      </c>
    </row>
    <row r="25" spans="1:5" x14ac:dyDescent="0.15">
      <c r="A25" s="14">
        <v>203</v>
      </c>
      <c r="B25" s="15" t="s">
        <v>19</v>
      </c>
      <c r="C25" s="16">
        <v>22944.1</v>
      </c>
      <c r="D25" s="16">
        <v>186624.7</v>
      </c>
      <c r="E25" s="17">
        <v>209568.80000000002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14992.9</v>
      </c>
      <c r="D27" s="16">
        <v>11764.9</v>
      </c>
      <c r="E27" s="17">
        <v>26757.8</v>
      </c>
    </row>
    <row r="28" spans="1:5" ht="13" thickBot="1" x14ac:dyDescent="0.2">
      <c r="A28" s="23">
        <v>301</v>
      </c>
      <c r="B28" s="24" t="s">
        <v>125</v>
      </c>
      <c r="C28" s="25">
        <v>13782.800000000001</v>
      </c>
      <c r="D28" s="25">
        <v>258672.3</v>
      </c>
      <c r="E28" s="26">
        <v>272455.09999999998</v>
      </c>
    </row>
    <row r="29" spans="1:5" ht="13" thickTop="1" x14ac:dyDescent="0.15">
      <c r="A29" s="14">
        <v>302</v>
      </c>
      <c r="B29" s="15" t="s">
        <v>23</v>
      </c>
      <c r="C29" s="16">
        <v>8891.4</v>
      </c>
      <c r="D29" s="16">
        <v>147141</v>
      </c>
      <c r="E29" s="17">
        <v>156032.4</v>
      </c>
    </row>
    <row r="30" spans="1:5" x14ac:dyDescent="0.15">
      <c r="A30" s="14">
        <v>303</v>
      </c>
      <c r="B30" s="15" t="s">
        <v>24</v>
      </c>
      <c r="C30" s="16">
        <v>1890.2</v>
      </c>
      <c r="D30" s="16">
        <v>3347.5</v>
      </c>
      <c r="E30" s="17">
        <v>5237.7</v>
      </c>
    </row>
    <row r="31" spans="1:5" x14ac:dyDescent="0.15">
      <c r="A31" s="14">
        <v>304</v>
      </c>
      <c r="B31" s="15" t="s">
        <v>25</v>
      </c>
      <c r="C31" s="16">
        <v>0</v>
      </c>
      <c r="D31" s="16">
        <v>0</v>
      </c>
      <c r="E31" s="17">
        <v>0</v>
      </c>
    </row>
    <row r="32" spans="1:5" x14ac:dyDescent="0.15">
      <c r="A32" s="14">
        <v>305</v>
      </c>
      <c r="B32" s="15" t="s">
        <v>26</v>
      </c>
      <c r="C32" s="16">
        <v>2576.1</v>
      </c>
      <c r="D32" s="16">
        <v>107842.3</v>
      </c>
      <c r="E32" s="17">
        <v>110418.40000000001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425.1</v>
      </c>
      <c r="D34" s="16">
        <v>341.5</v>
      </c>
      <c r="E34" s="17">
        <v>766.6</v>
      </c>
    </row>
    <row r="35" spans="1:5" ht="13" thickBot="1" x14ac:dyDescent="0.2">
      <c r="A35" s="23">
        <v>401</v>
      </c>
      <c r="B35" s="24" t="s">
        <v>126</v>
      </c>
      <c r="C35" s="25">
        <v>99407.9</v>
      </c>
      <c r="D35" s="25">
        <v>964339.3</v>
      </c>
      <c r="E35" s="26">
        <v>1063747.2</v>
      </c>
    </row>
    <row r="36" spans="1:5" ht="13" thickTop="1" x14ac:dyDescent="0.15">
      <c r="A36" s="14">
        <v>402</v>
      </c>
      <c r="B36" s="27" t="s">
        <v>30</v>
      </c>
      <c r="C36" s="16">
        <v>19346</v>
      </c>
      <c r="D36" s="16">
        <v>8293.2000000000007</v>
      </c>
      <c r="E36" s="17">
        <v>27639.200000000001</v>
      </c>
    </row>
    <row r="37" spans="1:5" x14ac:dyDescent="0.15">
      <c r="A37" s="14">
        <v>403</v>
      </c>
      <c r="B37" s="27" t="s">
        <v>31</v>
      </c>
      <c r="C37" s="16">
        <v>22430.6</v>
      </c>
      <c r="D37" s="16">
        <v>664.2</v>
      </c>
      <c r="E37" s="17">
        <v>23094.799999999999</v>
      </c>
    </row>
    <row r="38" spans="1:5" x14ac:dyDescent="0.15">
      <c r="A38" s="14">
        <v>404</v>
      </c>
      <c r="B38" s="28" t="s">
        <v>127</v>
      </c>
      <c r="C38" s="16">
        <v>9865</v>
      </c>
      <c r="D38" s="16">
        <v>197</v>
      </c>
      <c r="E38" s="17">
        <v>10062</v>
      </c>
    </row>
    <row r="39" spans="1:5" x14ac:dyDescent="0.15">
      <c r="A39" s="14">
        <v>407</v>
      </c>
      <c r="B39" s="15" t="s">
        <v>32</v>
      </c>
      <c r="C39" s="16">
        <v>281.89999999999998</v>
      </c>
      <c r="D39" s="16">
        <v>11.8</v>
      </c>
      <c r="E39" s="17">
        <v>293.7</v>
      </c>
    </row>
    <row r="40" spans="1:5" x14ac:dyDescent="0.15">
      <c r="A40" s="14">
        <v>408</v>
      </c>
      <c r="B40" s="15" t="s">
        <v>33</v>
      </c>
      <c r="C40" s="16">
        <v>54088</v>
      </c>
      <c r="D40" s="16">
        <v>954779.9</v>
      </c>
      <c r="E40" s="17">
        <v>1008867.9</v>
      </c>
    </row>
    <row r="41" spans="1:5" x14ac:dyDescent="0.15">
      <c r="A41" s="14">
        <v>409</v>
      </c>
      <c r="B41" s="15" t="s">
        <v>34</v>
      </c>
      <c r="C41" s="16">
        <v>3261.4</v>
      </c>
      <c r="D41" s="16">
        <v>590.20000000000005</v>
      </c>
      <c r="E41" s="17">
        <v>3851.6000000000004</v>
      </c>
    </row>
    <row r="42" spans="1:5" ht="13" thickBot="1" x14ac:dyDescent="0.2">
      <c r="A42" s="23">
        <v>501</v>
      </c>
      <c r="B42" s="24" t="s">
        <v>128</v>
      </c>
      <c r="C42" s="25">
        <v>49315.399999999994</v>
      </c>
      <c r="D42" s="25">
        <v>159753.04999999999</v>
      </c>
      <c r="E42" s="26">
        <v>209068.44999999998</v>
      </c>
    </row>
    <row r="43" spans="1:5" ht="13" thickTop="1" x14ac:dyDescent="0.15">
      <c r="A43" s="14">
        <v>502</v>
      </c>
      <c r="B43" s="15" t="s">
        <v>36</v>
      </c>
      <c r="C43" s="16">
        <v>2759.8</v>
      </c>
      <c r="D43" s="16">
        <v>8299.25</v>
      </c>
      <c r="E43" s="17">
        <v>11059.05</v>
      </c>
    </row>
    <row r="44" spans="1:5" x14ac:dyDescent="0.15">
      <c r="A44" s="14">
        <v>503</v>
      </c>
      <c r="B44" s="15" t="s">
        <v>37</v>
      </c>
      <c r="C44" s="16">
        <v>2232.5</v>
      </c>
      <c r="D44" s="16">
        <v>118.3</v>
      </c>
      <c r="E44" s="17">
        <v>2350.8000000000002</v>
      </c>
    </row>
    <row r="45" spans="1:5" x14ac:dyDescent="0.15">
      <c r="A45" s="14">
        <v>504</v>
      </c>
      <c r="B45" s="15" t="s">
        <v>38</v>
      </c>
      <c r="C45" s="16">
        <v>3271.9</v>
      </c>
      <c r="D45" s="16">
        <v>34.799999999999997</v>
      </c>
      <c r="E45" s="17">
        <v>3306.7000000000003</v>
      </c>
    </row>
    <row r="46" spans="1:5" x14ac:dyDescent="0.15">
      <c r="A46" s="14">
        <v>505</v>
      </c>
      <c r="B46" s="15" t="s">
        <v>39</v>
      </c>
      <c r="C46" s="16">
        <v>1656</v>
      </c>
      <c r="D46" s="16">
        <v>228.3</v>
      </c>
      <c r="E46" s="17">
        <v>1884.3</v>
      </c>
    </row>
    <row r="47" spans="1:5" x14ac:dyDescent="0.15">
      <c r="A47" s="14">
        <v>506</v>
      </c>
      <c r="B47" s="15" t="s">
        <v>40</v>
      </c>
      <c r="C47" s="16">
        <v>27126.3</v>
      </c>
      <c r="D47" s="16">
        <v>136579.9</v>
      </c>
      <c r="E47" s="17">
        <v>163706.19999999998</v>
      </c>
    </row>
    <row r="48" spans="1:5" x14ac:dyDescent="0.15">
      <c r="A48" s="14">
        <v>507</v>
      </c>
      <c r="B48" s="15" t="s">
        <v>41</v>
      </c>
      <c r="C48" s="16">
        <v>3122.7</v>
      </c>
      <c r="D48" s="16">
        <v>13424.7</v>
      </c>
      <c r="E48" s="17">
        <v>16547.400000000001</v>
      </c>
    </row>
    <row r="49" spans="1:5" x14ac:dyDescent="0.15">
      <c r="A49" s="14">
        <v>508</v>
      </c>
      <c r="B49" s="15" t="s">
        <v>42</v>
      </c>
      <c r="C49" s="16">
        <v>9146.2000000000007</v>
      </c>
      <c r="D49" s="16">
        <v>1067.8</v>
      </c>
      <c r="E49" s="17">
        <v>10214</v>
      </c>
    </row>
    <row r="50" spans="1:5" ht="13" thickBot="1" x14ac:dyDescent="0.2">
      <c r="A50" s="23">
        <v>601</v>
      </c>
      <c r="B50" s="24" t="s">
        <v>129</v>
      </c>
      <c r="C50" s="25">
        <v>48837.299999999996</v>
      </c>
      <c r="D50" s="25">
        <v>30946.399999999998</v>
      </c>
      <c r="E50" s="26">
        <v>79783.7</v>
      </c>
    </row>
    <row r="51" spans="1:5" ht="13" thickTop="1" x14ac:dyDescent="0.15">
      <c r="A51" s="14">
        <v>602</v>
      </c>
      <c r="B51" s="15" t="s">
        <v>44</v>
      </c>
      <c r="C51" s="16">
        <v>7902.3</v>
      </c>
      <c r="D51" s="16">
        <v>2488.6</v>
      </c>
      <c r="E51" s="17">
        <v>10390.9</v>
      </c>
    </row>
    <row r="52" spans="1:5" x14ac:dyDescent="0.15">
      <c r="A52" s="14">
        <v>603</v>
      </c>
      <c r="B52" s="15" t="s">
        <v>45</v>
      </c>
      <c r="C52" s="16">
        <v>0</v>
      </c>
      <c r="D52" s="16">
        <v>0</v>
      </c>
      <c r="E52" s="17">
        <v>0</v>
      </c>
    </row>
    <row r="53" spans="1:5" x14ac:dyDescent="0.15">
      <c r="A53" s="14">
        <v>604</v>
      </c>
      <c r="B53" s="15" t="s">
        <v>46</v>
      </c>
      <c r="C53" s="16">
        <v>32464.2</v>
      </c>
      <c r="D53" s="16">
        <v>28408.1</v>
      </c>
      <c r="E53" s="17">
        <v>60872.3</v>
      </c>
    </row>
    <row r="54" spans="1:5" x14ac:dyDescent="0.15">
      <c r="A54" s="14">
        <v>605</v>
      </c>
      <c r="B54" s="15" t="s">
        <v>47</v>
      </c>
      <c r="C54" s="16">
        <v>311.60000000000002</v>
      </c>
      <c r="D54" s="16">
        <v>0</v>
      </c>
      <c r="E54" s="17">
        <v>311.60000000000002</v>
      </c>
    </row>
    <row r="55" spans="1:5" x14ac:dyDescent="0.15">
      <c r="A55" s="14">
        <v>606</v>
      </c>
      <c r="B55" s="15" t="s">
        <v>48</v>
      </c>
      <c r="C55" s="16">
        <v>8159.2</v>
      </c>
      <c r="D55" s="16">
        <v>49.7</v>
      </c>
      <c r="E55" s="17">
        <v>8208.9</v>
      </c>
    </row>
    <row r="56" spans="1:5" ht="13" thickBot="1" x14ac:dyDescent="0.2">
      <c r="A56" s="23">
        <v>701</v>
      </c>
      <c r="B56" s="24" t="s">
        <v>130</v>
      </c>
      <c r="C56" s="25">
        <v>55884.799999999996</v>
      </c>
      <c r="D56" s="25">
        <v>156202.09999999998</v>
      </c>
      <c r="E56" s="26">
        <v>212086.89999999997</v>
      </c>
    </row>
    <row r="57" spans="1:5" ht="13" thickTop="1" x14ac:dyDescent="0.15">
      <c r="A57" s="14">
        <v>702</v>
      </c>
      <c r="B57" s="15" t="s">
        <v>50</v>
      </c>
      <c r="C57" s="16">
        <v>2625.7</v>
      </c>
      <c r="D57" s="16">
        <v>546</v>
      </c>
      <c r="E57" s="17">
        <v>3171.7</v>
      </c>
    </row>
    <row r="58" spans="1:5" x14ac:dyDescent="0.15">
      <c r="A58" s="14">
        <v>703</v>
      </c>
      <c r="B58" s="15" t="s">
        <v>51</v>
      </c>
      <c r="C58" s="16">
        <v>8563.2999999999993</v>
      </c>
      <c r="D58" s="16">
        <v>13368.9</v>
      </c>
      <c r="E58" s="17">
        <v>21932.199999999997</v>
      </c>
    </row>
    <row r="59" spans="1:5" x14ac:dyDescent="0.15">
      <c r="A59" s="14">
        <v>704</v>
      </c>
      <c r="B59" s="15" t="s">
        <v>52</v>
      </c>
      <c r="C59" s="16">
        <v>1299.4000000000001</v>
      </c>
      <c r="D59" s="16">
        <v>20562.8</v>
      </c>
      <c r="E59" s="17">
        <v>21862.2</v>
      </c>
    </row>
    <row r="60" spans="1:5" x14ac:dyDescent="0.15">
      <c r="A60" s="14">
        <v>705</v>
      </c>
      <c r="B60" s="15" t="s">
        <v>53</v>
      </c>
      <c r="C60" s="16">
        <v>2057.6</v>
      </c>
      <c r="D60" s="16">
        <v>1696.4</v>
      </c>
      <c r="E60" s="17">
        <v>3754</v>
      </c>
    </row>
    <row r="61" spans="1:5" x14ac:dyDescent="0.15">
      <c r="A61" s="18">
        <v>706</v>
      </c>
      <c r="B61" s="19" t="s">
        <v>131</v>
      </c>
      <c r="C61" s="20">
        <v>21516.7</v>
      </c>
      <c r="D61" s="20">
        <v>7092.2</v>
      </c>
      <c r="E61" s="21">
        <v>28608.9</v>
      </c>
    </row>
    <row r="62" spans="1:5" x14ac:dyDescent="0.15">
      <c r="A62" s="14">
        <v>707</v>
      </c>
      <c r="B62" s="22" t="s">
        <v>54</v>
      </c>
      <c r="C62" s="16">
        <v>21516.7</v>
      </c>
      <c r="D62" s="16">
        <v>7092.2</v>
      </c>
      <c r="E62" s="17">
        <v>28608.9</v>
      </c>
    </row>
    <row r="63" spans="1:5" x14ac:dyDescent="0.15">
      <c r="A63" s="18">
        <v>708</v>
      </c>
      <c r="B63" s="29" t="s">
        <v>55</v>
      </c>
      <c r="C63" s="30"/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525.79999999999995</v>
      </c>
      <c r="D64" s="16">
        <v>19605.5</v>
      </c>
      <c r="E64" s="17">
        <v>20131.3</v>
      </c>
    </row>
    <row r="65" spans="1:5" x14ac:dyDescent="0.15">
      <c r="A65" s="14">
        <v>710</v>
      </c>
      <c r="B65" s="15" t="s">
        <v>57</v>
      </c>
      <c r="C65" s="16">
        <v>5183.3999999999996</v>
      </c>
      <c r="D65" s="16">
        <v>73227.5</v>
      </c>
      <c r="E65" s="17">
        <v>78410.899999999994</v>
      </c>
    </row>
    <row r="66" spans="1:5" x14ac:dyDescent="0.15">
      <c r="A66" s="14">
        <v>711</v>
      </c>
      <c r="B66" s="15" t="s">
        <v>58</v>
      </c>
      <c r="C66" s="16">
        <v>9586.1</v>
      </c>
      <c r="D66" s="16">
        <v>4139</v>
      </c>
      <c r="E66" s="17">
        <v>13725.1</v>
      </c>
    </row>
    <row r="67" spans="1:5" x14ac:dyDescent="0.15">
      <c r="A67" s="14">
        <v>712</v>
      </c>
      <c r="B67" s="15" t="s">
        <v>59</v>
      </c>
      <c r="C67" s="16">
        <v>0</v>
      </c>
      <c r="D67" s="16">
        <v>43</v>
      </c>
      <c r="E67" s="17">
        <v>43</v>
      </c>
    </row>
    <row r="68" spans="1:5" x14ac:dyDescent="0.15">
      <c r="A68" s="14">
        <v>713</v>
      </c>
      <c r="B68" s="15" t="s">
        <v>60</v>
      </c>
      <c r="C68" s="16">
        <v>3209.6</v>
      </c>
      <c r="D68" s="16">
        <v>965.4</v>
      </c>
      <c r="E68" s="17">
        <v>4175</v>
      </c>
    </row>
    <row r="69" spans="1:5" x14ac:dyDescent="0.15">
      <c r="A69" s="14">
        <v>714</v>
      </c>
      <c r="B69" s="15" t="s">
        <v>61</v>
      </c>
      <c r="C69" s="16">
        <v>1317.2</v>
      </c>
      <c r="D69" s="16">
        <v>14928</v>
      </c>
      <c r="E69" s="17">
        <v>16245.2</v>
      </c>
    </row>
    <row r="70" spans="1:5" x14ac:dyDescent="0.15">
      <c r="A70" s="14">
        <v>715</v>
      </c>
      <c r="B70" s="15" t="s">
        <v>132</v>
      </c>
      <c r="C70" s="16">
        <v>0</v>
      </c>
      <c r="D70" s="16">
        <v>27.4</v>
      </c>
      <c r="E70" s="17">
        <v>27.4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22573.188000000002</v>
      </c>
      <c r="E71" s="21">
        <v>22573.188000000002</v>
      </c>
    </row>
    <row r="72" spans="1:5" x14ac:dyDescent="0.15">
      <c r="A72" s="14">
        <v>717</v>
      </c>
      <c r="B72" s="22" t="s">
        <v>134</v>
      </c>
      <c r="C72" s="16"/>
      <c r="D72" s="16">
        <v>7361.1880000000001</v>
      </c>
      <c r="E72" s="17">
        <v>7361.1880000000001</v>
      </c>
    </row>
    <row r="73" spans="1:5" x14ac:dyDescent="0.15">
      <c r="A73" s="14">
        <v>718</v>
      </c>
      <c r="B73" s="22" t="s">
        <v>135</v>
      </c>
      <c r="C73" s="16"/>
      <c r="D73" s="16">
        <v>15212</v>
      </c>
      <c r="E73" s="17">
        <v>15212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78588.100000000006</v>
      </c>
      <c r="E74" s="26">
        <v>78588.100000000006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15997.9</v>
      </c>
      <c r="E75" s="17">
        <v>15997.9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4411.7</v>
      </c>
      <c r="E76" s="17">
        <v>4411.7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9757</v>
      </c>
      <c r="E77" s="17">
        <v>9757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4078.7</v>
      </c>
      <c r="E78" s="17">
        <v>4078.7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44320.7</v>
      </c>
      <c r="E79" s="17">
        <v>44320.7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22.1</v>
      </c>
      <c r="E80" s="38">
        <v>22.1</v>
      </c>
    </row>
    <row r="81" spans="1:5" ht="13" thickTop="1" x14ac:dyDescent="0.15">
      <c r="A81" s="14">
        <v>901</v>
      </c>
      <c r="B81" s="15" t="s">
        <v>71</v>
      </c>
      <c r="C81" s="16">
        <v>0</v>
      </c>
      <c r="D81" s="16">
        <v>0</v>
      </c>
      <c r="E81" s="17">
        <v>0</v>
      </c>
    </row>
    <row r="82" spans="1:5" x14ac:dyDescent="0.15">
      <c r="A82" s="14">
        <v>902</v>
      </c>
      <c r="B82" s="15" t="s">
        <v>72</v>
      </c>
      <c r="C82" s="16">
        <v>711.3</v>
      </c>
      <c r="D82" s="16">
        <v>0</v>
      </c>
      <c r="E82" s="17">
        <v>711.3</v>
      </c>
    </row>
    <row r="83" spans="1:5" x14ac:dyDescent="0.15">
      <c r="A83" s="14">
        <v>903</v>
      </c>
      <c r="B83" s="15" t="s">
        <v>137</v>
      </c>
      <c r="C83" s="16">
        <v>0</v>
      </c>
      <c r="D83" s="16">
        <v>0</v>
      </c>
      <c r="E83" s="39">
        <v>0</v>
      </c>
    </row>
    <row r="84" spans="1:5" ht="13" thickBot="1" x14ac:dyDescent="0.2">
      <c r="A84" s="35">
        <v>904</v>
      </c>
      <c r="B84" s="36" t="s">
        <v>138</v>
      </c>
      <c r="C84" s="37">
        <v>9172.9</v>
      </c>
      <c r="D84" s="37">
        <v>13481.2</v>
      </c>
      <c r="E84" s="40">
        <v>22654.1</v>
      </c>
    </row>
    <row r="85" spans="1:5" ht="14" thickTop="1" thickBot="1" x14ac:dyDescent="0.2">
      <c r="A85" s="41">
        <v>999</v>
      </c>
      <c r="B85" s="42" t="s">
        <v>139</v>
      </c>
      <c r="C85" s="43">
        <v>693088.78000000014</v>
      </c>
      <c r="D85" s="43">
        <v>2196255.6</v>
      </c>
      <c r="E85" s="44">
        <v>2889344.3800000004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DC1D7-B89E-4853-B750-BC8E9047BFF7}">
  <sheetPr>
    <pageSetUpPr fitToPage="1"/>
  </sheetPr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'[13]Cover Page'!B12</f>
        <v>Univ of Illinois at Springfield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23805.699999999997</v>
      </c>
      <c r="D12" s="12">
        <v>1295.8000000000002</v>
      </c>
      <c r="E12" s="13">
        <v>25101.499999999996</v>
      </c>
    </row>
    <row r="13" spans="1:5" ht="13" thickTop="1" x14ac:dyDescent="0.15">
      <c r="A13" s="14">
        <v>102</v>
      </c>
      <c r="B13" s="15" t="s">
        <v>7</v>
      </c>
      <c r="C13" s="16">
        <v>15930.8</v>
      </c>
      <c r="D13" s="16">
        <v>719.9</v>
      </c>
      <c r="E13" s="17">
        <v>16650.7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2187.1999999999998</v>
      </c>
      <c r="D16" s="16">
        <v>0</v>
      </c>
      <c r="E16" s="17">
        <v>2187.1999999999998</v>
      </c>
    </row>
    <row r="17" spans="1:5" x14ac:dyDescent="0.15">
      <c r="A17" s="14">
        <v>106</v>
      </c>
      <c r="B17" s="15" t="s">
        <v>11</v>
      </c>
      <c r="C17" s="16">
        <v>2840.8</v>
      </c>
      <c r="D17" s="16">
        <v>0</v>
      </c>
      <c r="E17" s="17">
        <v>2840.8</v>
      </c>
    </row>
    <row r="18" spans="1:5" x14ac:dyDescent="0.15">
      <c r="A18" s="18">
        <v>107</v>
      </c>
      <c r="B18" s="19" t="s">
        <v>123</v>
      </c>
      <c r="C18" s="20">
        <v>2846.8999999999996</v>
      </c>
      <c r="D18" s="20">
        <v>575.90000000000009</v>
      </c>
      <c r="E18" s="21">
        <v>3422.7999999999997</v>
      </c>
    </row>
    <row r="19" spans="1:5" x14ac:dyDescent="0.15">
      <c r="A19" s="14">
        <v>108</v>
      </c>
      <c r="B19" s="22" t="s">
        <v>12</v>
      </c>
      <c r="C19" s="16">
        <v>0</v>
      </c>
      <c r="D19" s="16">
        <v>0</v>
      </c>
      <c r="E19" s="17">
        <v>0</v>
      </c>
    </row>
    <row r="20" spans="1:5" x14ac:dyDescent="0.15">
      <c r="A20" s="14">
        <v>109</v>
      </c>
      <c r="B20" s="22" t="s">
        <v>13</v>
      </c>
      <c r="C20" s="16">
        <v>3.7</v>
      </c>
      <c r="D20" s="16">
        <v>121.6</v>
      </c>
      <c r="E20" s="17">
        <v>125.3</v>
      </c>
    </row>
    <row r="21" spans="1:5" x14ac:dyDescent="0.15">
      <c r="A21" s="14">
        <v>110</v>
      </c>
      <c r="B21" s="22" t="s">
        <v>14</v>
      </c>
      <c r="C21" s="16">
        <v>2758</v>
      </c>
      <c r="D21" s="16">
        <v>203</v>
      </c>
      <c r="E21" s="17">
        <v>2961</v>
      </c>
    </row>
    <row r="22" spans="1:5" x14ac:dyDescent="0.15">
      <c r="A22" s="14">
        <v>111</v>
      </c>
      <c r="B22" s="22" t="s">
        <v>15</v>
      </c>
      <c r="C22" s="16">
        <v>85.2</v>
      </c>
      <c r="D22" s="16">
        <v>251.3</v>
      </c>
      <c r="E22" s="17">
        <v>336.5</v>
      </c>
    </row>
    <row r="23" spans="1:5" ht="13" thickBot="1" x14ac:dyDescent="0.2">
      <c r="A23" s="23">
        <v>201</v>
      </c>
      <c r="B23" s="24" t="s">
        <v>124</v>
      </c>
      <c r="C23" s="25">
        <v>386.7</v>
      </c>
      <c r="D23" s="25">
        <v>2869.1</v>
      </c>
      <c r="E23" s="26">
        <v>3255.7999999999997</v>
      </c>
    </row>
    <row r="24" spans="1:5" ht="13" thickTop="1" x14ac:dyDescent="0.15">
      <c r="A24" s="14">
        <v>202</v>
      </c>
      <c r="B24" s="15" t="s">
        <v>18</v>
      </c>
      <c r="C24" s="16">
        <v>161.5</v>
      </c>
      <c r="D24" s="16">
        <v>2410</v>
      </c>
      <c r="E24" s="17">
        <v>2571.5</v>
      </c>
    </row>
    <row r="25" spans="1:5" x14ac:dyDescent="0.15">
      <c r="A25" s="14">
        <v>203</v>
      </c>
      <c r="B25" s="15" t="s">
        <v>19</v>
      </c>
      <c r="C25" s="16">
        <v>85.6</v>
      </c>
      <c r="D25" s="16">
        <v>293.10000000000002</v>
      </c>
      <c r="E25" s="17">
        <v>378.70000000000005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139.6</v>
      </c>
      <c r="D27" s="16">
        <v>166</v>
      </c>
      <c r="E27" s="17">
        <v>305.60000000000002</v>
      </c>
    </row>
    <row r="28" spans="1:5" ht="13" thickBot="1" x14ac:dyDescent="0.2">
      <c r="A28" s="23">
        <v>301</v>
      </c>
      <c r="B28" s="24" t="s">
        <v>125</v>
      </c>
      <c r="C28" s="25">
        <v>1486.1</v>
      </c>
      <c r="D28" s="25">
        <v>7943.2000000000007</v>
      </c>
      <c r="E28" s="26">
        <v>9429.3000000000011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0</v>
      </c>
      <c r="D30" s="16">
        <v>0</v>
      </c>
      <c r="E30" s="17">
        <v>0</v>
      </c>
    </row>
    <row r="31" spans="1:5" x14ac:dyDescent="0.15">
      <c r="A31" s="14">
        <v>304</v>
      </c>
      <c r="B31" s="15" t="s">
        <v>25</v>
      </c>
      <c r="C31" s="16">
        <v>529.9</v>
      </c>
      <c r="D31" s="16">
        <v>654.1</v>
      </c>
      <c r="E31" s="17">
        <v>1184</v>
      </c>
    </row>
    <row r="32" spans="1:5" x14ac:dyDescent="0.15">
      <c r="A32" s="14">
        <v>305</v>
      </c>
      <c r="B32" s="15" t="s">
        <v>26</v>
      </c>
      <c r="C32" s="16">
        <v>956.2</v>
      </c>
      <c r="D32" s="16">
        <v>7179</v>
      </c>
      <c r="E32" s="17">
        <v>8135.2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0</v>
      </c>
      <c r="D34" s="16">
        <v>110.1</v>
      </c>
      <c r="E34" s="17">
        <v>110.1</v>
      </c>
    </row>
    <row r="35" spans="1:5" ht="13" thickBot="1" x14ac:dyDescent="0.2">
      <c r="A35" s="23">
        <v>401</v>
      </c>
      <c r="B35" s="24" t="s">
        <v>126</v>
      </c>
      <c r="C35" s="25">
        <v>8225.6</v>
      </c>
      <c r="D35" s="25">
        <v>350</v>
      </c>
      <c r="E35" s="26">
        <v>8575.6</v>
      </c>
    </row>
    <row r="36" spans="1:5" ht="13" thickTop="1" x14ac:dyDescent="0.15">
      <c r="A36" s="14">
        <v>402</v>
      </c>
      <c r="B36" s="27" t="s">
        <v>30</v>
      </c>
      <c r="C36" s="16">
        <v>5122.7</v>
      </c>
      <c r="D36" s="16">
        <v>238</v>
      </c>
      <c r="E36" s="17">
        <v>5360.7</v>
      </c>
    </row>
    <row r="37" spans="1:5" x14ac:dyDescent="0.15">
      <c r="A37" s="14">
        <v>403</v>
      </c>
      <c r="B37" s="27" t="s">
        <v>31</v>
      </c>
      <c r="C37" s="16">
        <v>2082.9</v>
      </c>
      <c r="D37" s="16">
        <v>34.200000000000003</v>
      </c>
      <c r="E37" s="17">
        <v>2117.1</v>
      </c>
    </row>
    <row r="38" spans="1:5" x14ac:dyDescent="0.15">
      <c r="A38" s="14">
        <v>404</v>
      </c>
      <c r="B38" s="28" t="s">
        <v>127</v>
      </c>
      <c r="C38" s="16">
        <v>883.3</v>
      </c>
      <c r="D38" s="16">
        <v>27</v>
      </c>
      <c r="E38" s="17">
        <v>910.3</v>
      </c>
    </row>
    <row r="39" spans="1:5" x14ac:dyDescent="0.15">
      <c r="A39" s="14">
        <v>407</v>
      </c>
      <c r="B39" s="15" t="s">
        <v>32</v>
      </c>
      <c r="C39" s="16">
        <v>0</v>
      </c>
      <c r="D39" s="16">
        <v>0</v>
      </c>
      <c r="E39" s="17">
        <v>0</v>
      </c>
    </row>
    <row r="40" spans="1:5" x14ac:dyDescent="0.15">
      <c r="A40" s="14">
        <v>408</v>
      </c>
      <c r="B40" s="15" t="s">
        <v>33</v>
      </c>
      <c r="C40" s="16">
        <v>0</v>
      </c>
      <c r="D40" s="16">
        <v>0</v>
      </c>
      <c r="E40" s="17">
        <v>0</v>
      </c>
    </row>
    <row r="41" spans="1:5" x14ac:dyDescent="0.15">
      <c r="A41" s="14">
        <v>409</v>
      </c>
      <c r="B41" s="15" t="s">
        <v>34</v>
      </c>
      <c r="C41" s="16">
        <v>1020</v>
      </c>
      <c r="D41" s="16">
        <v>77.8</v>
      </c>
      <c r="E41" s="17">
        <v>1097.8</v>
      </c>
    </row>
    <row r="42" spans="1:5" ht="13" thickBot="1" x14ac:dyDescent="0.2">
      <c r="A42" s="23">
        <v>501</v>
      </c>
      <c r="B42" s="24" t="s">
        <v>128</v>
      </c>
      <c r="C42" s="25">
        <v>10064.700000000001</v>
      </c>
      <c r="D42" s="25">
        <v>11474.1</v>
      </c>
      <c r="E42" s="26">
        <v>21538.800000000003</v>
      </c>
    </row>
    <row r="43" spans="1:5" ht="13" thickTop="1" x14ac:dyDescent="0.15">
      <c r="A43" s="14">
        <v>502</v>
      </c>
      <c r="B43" s="15" t="s">
        <v>36</v>
      </c>
      <c r="C43" s="16">
        <v>1177.9000000000001</v>
      </c>
      <c r="D43" s="16">
        <v>926.2</v>
      </c>
      <c r="E43" s="17">
        <v>2104.1000000000004</v>
      </c>
    </row>
    <row r="44" spans="1:5" x14ac:dyDescent="0.15">
      <c r="A44" s="14">
        <v>503</v>
      </c>
      <c r="B44" s="15" t="s">
        <v>37</v>
      </c>
      <c r="C44" s="16">
        <v>30.4</v>
      </c>
      <c r="D44" s="16">
        <v>333.6</v>
      </c>
      <c r="E44" s="17">
        <v>364</v>
      </c>
    </row>
    <row r="45" spans="1:5" x14ac:dyDescent="0.15">
      <c r="A45" s="14">
        <v>504</v>
      </c>
      <c r="B45" s="15" t="s">
        <v>38</v>
      </c>
      <c r="C45" s="16">
        <v>431.6</v>
      </c>
      <c r="D45" s="16">
        <v>190.3</v>
      </c>
      <c r="E45" s="17">
        <v>621.90000000000009</v>
      </c>
    </row>
    <row r="46" spans="1:5" x14ac:dyDescent="0.15">
      <c r="A46" s="14">
        <v>505</v>
      </c>
      <c r="B46" s="15" t="s">
        <v>39</v>
      </c>
      <c r="C46" s="16">
        <v>677.9</v>
      </c>
      <c r="D46" s="16">
        <v>0</v>
      </c>
      <c r="E46" s="17">
        <v>677.9</v>
      </c>
    </row>
    <row r="47" spans="1:5" x14ac:dyDescent="0.15">
      <c r="A47" s="14">
        <v>506</v>
      </c>
      <c r="B47" s="15" t="s">
        <v>40</v>
      </c>
      <c r="C47" s="16">
        <v>5637.4</v>
      </c>
      <c r="D47" s="16">
        <v>8480.7000000000007</v>
      </c>
      <c r="E47" s="17">
        <v>14118.1</v>
      </c>
    </row>
    <row r="48" spans="1:5" x14ac:dyDescent="0.15">
      <c r="A48" s="14">
        <v>507</v>
      </c>
      <c r="B48" s="15" t="s">
        <v>41</v>
      </c>
      <c r="C48" s="16">
        <v>2109.5</v>
      </c>
      <c r="D48" s="16">
        <v>1536.8</v>
      </c>
      <c r="E48" s="17">
        <v>3646.3</v>
      </c>
    </row>
    <row r="49" spans="1:5" x14ac:dyDescent="0.15">
      <c r="A49" s="14">
        <v>508</v>
      </c>
      <c r="B49" s="15" t="s">
        <v>42</v>
      </c>
      <c r="C49" s="16">
        <v>0</v>
      </c>
      <c r="D49" s="16">
        <v>6.5</v>
      </c>
      <c r="E49" s="17">
        <v>6.5</v>
      </c>
    </row>
    <row r="50" spans="1:5" ht="13" thickBot="1" x14ac:dyDescent="0.2">
      <c r="A50" s="23">
        <v>601</v>
      </c>
      <c r="B50" s="24" t="s">
        <v>129</v>
      </c>
      <c r="C50" s="25">
        <v>5787.4000000000005</v>
      </c>
      <c r="D50" s="25">
        <v>2685.5</v>
      </c>
      <c r="E50" s="26">
        <v>8472.9000000000015</v>
      </c>
    </row>
    <row r="51" spans="1:5" ht="13" thickTop="1" x14ac:dyDescent="0.15">
      <c r="A51" s="14">
        <v>602</v>
      </c>
      <c r="B51" s="15" t="s">
        <v>44</v>
      </c>
      <c r="C51" s="16">
        <v>1568.7</v>
      </c>
      <c r="D51" s="16">
        <v>28</v>
      </c>
      <c r="E51" s="17">
        <v>1596.7</v>
      </c>
    </row>
    <row r="52" spans="1:5" x14ac:dyDescent="0.15">
      <c r="A52" s="14">
        <v>603</v>
      </c>
      <c r="B52" s="15" t="s">
        <v>45</v>
      </c>
      <c r="C52" s="16">
        <v>0</v>
      </c>
      <c r="D52" s="16">
        <v>0</v>
      </c>
      <c r="E52" s="17">
        <v>0</v>
      </c>
    </row>
    <row r="53" spans="1:5" x14ac:dyDescent="0.15">
      <c r="A53" s="14">
        <v>604</v>
      </c>
      <c r="B53" s="15" t="s">
        <v>46</v>
      </c>
      <c r="C53" s="16">
        <v>2211.9</v>
      </c>
      <c r="D53" s="16">
        <v>2522.4</v>
      </c>
      <c r="E53" s="17">
        <v>4734.3</v>
      </c>
    </row>
    <row r="54" spans="1:5" x14ac:dyDescent="0.15">
      <c r="A54" s="14">
        <v>605</v>
      </c>
      <c r="B54" s="15" t="s">
        <v>47</v>
      </c>
      <c r="C54" s="16">
        <v>207</v>
      </c>
      <c r="D54" s="16">
        <v>17.399999999999999</v>
      </c>
      <c r="E54" s="17">
        <v>224.4</v>
      </c>
    </row>
    <row r="55" spans="1:5" x14ac:dyDescent="0.15">
      <c r="A55" s="14">
        <v>606</v>
      </c>
      <c r="B55" s="15" t="s">
        <v>48</v>
      </c>
      <c r="C55" s="16">
        <v>1799.8</v>
      </c>
      <c r="D55" s="16">
        <v>117.7</v>
      </c>
      <c r="E55" s="17">
        <v>1917.5</v>
      </c>
    </row>
    <row r="56" spans="1:5" ht="13" thickBot="1" x14ac:dyDescent="0.2">
      <c r="A56" s="23">
        <v>701</v>
      </c>
      <c r="B56" s="24" t="s">
        <v>130</v>
      </c>
      <c r="C56" s="25">
        <v>7570.7000000000007</v>
      </c>
      <c r="D56" s="25">
        <v>7277.9</v>
      </c>
      <c r="E56" s="26">
        <v>14848.6</v>
      </c>
    </row>
    <row r="57" spans="1:5" ht="13" thickTop="1" x14ac:dyDescent="0.15">
      <c r="A57" s="14">
        <v>702</v>
      </c>
      <c r="B57" s="15" t="s">
        <v>50</v>
      </c>
      <c r="C57" s="16">
        <v>478.6</v>
      </c>
      <c r="D57" s="16">
        <v>56.7</v>
      </c>
      <c r="E57" s="17">
        <v>535.30000000000007</v>
      </c>
    </row>
    <row r="58" spans="1:5" x14ac:dyDescent="0.15">
      <c r="A58" s="14">
        <v>703</v>
      </c>
      <c r="B58" s="15" t="s">
        <v>51</v>
      </c>
      <c r="C58" s="16">
        <v>856.2</v>
      </c>
      <c r="D58" s="16"/>
      <c r="E58" s="17">
        <v>856.2</v>
      </c>
    </row>
    <row r="59" spans="1:5" x14ac:dyDescent="0.15">
      <c r="A59" s="14">
        <v>704</v>
      </c>
      <c r="B59" s="15" t="s">
        <v>52</v>
      </c>
      <c r="C59" s="16">
        <v>1460.6</v>
      </c>
      <c r="D59" s="16">
        <v>5.7</v>
      </c>
      <c r="E59" s="17">
        <v>1466.3</v>
      </c>
    </row>
    <row r="60" spans="1:5" x14ac:dyDescent="0.15">
      <c r="A60" s="14">
        <v>705</v>
      </c>
      <c r="B60" s="15" t="s">
        <v>53</v>
      </c>
      <c r="C60" s="16">
        <v>554.70000000000005</v>
      </c>
      <c r="D60" s="16">
        <v>49.7</v>
      </c>
      <c r="E60" s="17">
        <v>604.40000000000009</v>
      </c>
    </row>
    <row r="61" spans="1:5" x14ac:dyDescent="0.15">
      <c r="A61" s="18">
        <v>706</v>
      </c>
      <c r="B61" s="19" t="s">
        <v>131</v>
      </c>
      <c r="C61" s="20">
        <v>2043.8</v>
      </c>
      <c r="D61" s="20">
        <v>824.3</v>
      </c>
      <c r="E61" s="21">
        <v>2868.1</v>
      </c>
    </row>
    <row r="62" spans="1:5" x14ac:dyDescent="0.15">
      <c r="A62" s="14">
        <v>707</v>
      </c>
      <c r="B62" s="22" t="s">
        <v>54</v>
      </c>
      <c r="C62" s="16">
        <v>2043.8</v>
      </c>
      <c r="D62" s="16">
        <v>824.3</v>
      </c>
      <c r="E62" s="17">
        <v>2868.1</v>
      </c>
    </row>
    <row r="63" spans="1:5" x14ac:dyDescent="0.15">
      <c r="A63" s="18">
        <v>708</v>
      </c>
      <c r="B63" s="29" t="s">
        <v>55</v>
      </c>
      <c r="C63" s="30">
        <v>0</v>
      </c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14.4</v>
      </c>
      <c r="D64" s="16"/>
      <c r="E64" s="17">
        <v>14.4</v>
      </c>
    </row>
    <row r="65" spans="1:5" x14ac:dyDescent="0.15">
      <c r="A65" s="14">
        <v>710</v>
      </c>
      <c r="B65" s="15" t="s">
        <v>57</v>
      </c>
      <c r="C65" s="16">
        <v>0</v>
      </c>
      <c r="D65" s="16">
        <v>6161.5</v>
      </c>
      <c r="E65" s="17">
        <v>6161.5</v>
      </c>
    </row>
    <row r="66" spans="1:5" x14ac:dyDescent="0.15">
      <c r="A66" s="14">
        <v>711</v>
      </c>
      <c r="B66" s="15" t="s">
        <v>58</v>
      </c>
      <c r="C66" s="16">
        <v>1711.4</v>
      </c>
      <c r="D66" s="16">
        <v>0.3</v>
      </c>
      <c r="E66" s="17">
        <v>1711.7</v>
      </c>
    </row>
    <row r="67" spans="1:5" x14ac:dyDescent="0.15">
      <c r="A67" s="14">
        <v>712</v>
      </c>
      <c r="B67" s="15" t="s">
        <v>59</v>
      </c>
      <c r="C67" s="16">
        <v>60.6</v>
      </c>
      <c r="D67" s="16">
        <v>0</v>
      </c>
      <c r="E67" s="17">
        <v>60.6</v>
      </c>
    </row>
    <row r="68" spans="1:5" x14ac:dyDescent="0.15">
      <c r="A68" s="14">
        <v>713</v>
      </c>
      <c r="B68" s="15" t="s">
        <v>60</v>
      </c>
      <c r="C68" s="16">
        <v>67.099999999999994</v>
      </c>
      <c r="D68" s="16">
        <v>0</v>
      </c>
      <c r="E68" s="17">
        <v>67.099999999999994</v>
      </c>
    </row>
    <row r="69" spans="1:5" x14ac:dyDescent="0.15">
      <c r="A69" s="14">
        <v>714</v>
      </c>
      <c r="B69" s="15" t="s">
        <v>61</v>
      </c>
      <c r="C69" s="16">
        <v>323.3</v>
      </c>
      <c r="D69" s="16">
        <v>179.7</v>
      </c>
      <c r="E69" s="17">
        <v>503</v>
      </c>
    </row>
    <row r="70" spans="1:5" x14ac:dyDescent="0.15">
      <c r="A70" s="14">
        <v>715</v>
      </c>
      <c r="B70" s="15" t="s">
        <v>132</v>
      </c>
      <c r="C70" s="16">
        <v>0</v>
      </c>
      <c r="D70" s="16">
        <v>0</v>
      </c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967.53705000000014</v>
      </c>
      <c r="E71" s="21">
        <v>967.53705000000014</v>
      </c>
    </row>
    <row r="72" spans="1:5" x14ac:dyDescent="0.15">
      <c r="A72" s="14">
        <v>717</v>
      </c>
      <c r="B72" s="22" t="s">
        <v>134</v>
      </c>
      <c r="C72" s="16"/>
      <c r="D72" s="16">
        <v>824.33705000000009</v>
      </c>
      <c r="E72" s="17">
        <v>824.33705000000009</v>
      </c>
    </row>
    <row r="73" spans="1:5" x14ac:dyDescent="0.15">
      <c r="A73" s="14">
        <v>718</v>
      </c>
      <c r="B73" s="22" t="s">
        <v>135</v>
      </c>
      <c r="C73" s="16"/>
      <c r="D73" s="16">
        <v>143.19999999999999</v>
      </c>
      <c r="E73" s="17">
        <v>143.19999999999999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7242.1</v>
      </c>
      <c r="E74" s="26">
        <v>7242.1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2151.9</v>
      </c>
      <c r="E75" s="17">
        <v>2151.9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87.5</v>
      </c>
      <c r="E76" s="17">
        <v>87.5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210.5</v>
      </c>
      <c r="E77" s="17">
        <v>210.5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2612.3000000000002</v>
      </c>
      <c r="E78" s="17">
        <v>2612.3000000000002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2179.9</v>
      </c>
      <c r="E79" s="17">
        <v>2179.9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0</v>
      </c>
      <c r="E80" s="38">
        <v>0</v>
      </c>
    </row>
    <row r="81" spans="1:5" ht="13" thickTop="1" x14ac:dyDescent="0.15">
      <c r="A81" s="14">
        <v>901</v>
      </c>
      <c r="B81" s="15" t="s">
        <v>71</v>
      </c>
      <c r="C81" s="16">
        <v>0</v>
      </c>
      <c r="D81" s="16">
        <v>0</v>
      </c>
      <c r="E81" s="17">
        <v>0</v>
      </c>
    </row>
    <row r="82" spans="1:5" x14ac:dyDescent="0.15">
      <c r="A82" s="14">
        <v>902</v>
      </c>
      <c r="B82" s="15" t="s">
        <v>72</v>
      </c>
      <c r="C82" s="16">
        <v>0</v>
      </c>
      <c r="D82" s="16">
        <v>0</v>
      </c>
      <c r="E82" s="17">
        <v>0</v>
      </c>
    </row>
    <row r="83" spans="1:5" x14ac:dyDescent="0.15">
      <c r="A83" s="14">
        <v>903</v>
      </c>
      <c r="B83" s="15" t="s">
        <v>137</v>
      </c>
      <c r="C83" s="16">
        <v>0</v>
      </c>
      <c r="D83" s="16">
        <v>0</v>
      </c>
      <c r="E83" s="39">
        <v>0</v>
      </c>
    </row>
    <row r="84" spans="1:5" ht="13" thickBot="1" x14ac:dyDescent="0.2">
      <c r="A84" s="35">
        <v>904</v>
      </c>
      <c r="B84" s="36" t="s">
        <v>138</v>
      </c>
      <c r="C84" s="37">
        <v>577.6</v>
      </c>
      <c r="D84" s="37">
        <v>212</v>
      </c>
      <c r="E84" s="40">
        <v>789.6</v>
      </c>
    </row>
    <row r="85" spans="1:5" ht="14" thickTop="1" thickBot="1" x14ac:dyDescent="0.2">
      <c r="A85" s="41">
        <v>999</v>
      </c>
      <c r="B85" s="42" t="s">
        <v>139</v>
      </c>
      <c r="C85" s="43">
        <v>57904.500000000007</v>
      </c>
      <c r="D85" s="43">
        <v>41349.699999999997</v>
      </c>
      <c r="E85" s="44">
        <v>99254.200000000012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B0D2-18AD-4536-A17B-347A00D262E5}">
  <sheetPr>
    <pageSetUpPr fitToPage="1"/>
  </sheetPr>
  <dimension ref="A1:F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6" width="10.1640625" style="1" bestFit="1" customWidth="1"/>
    <col min="7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'[14]Cover Page'!B12</f>
        <v>Univ of Illinois at Urbana-Champaign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488223.6</v>
      </c>
      <c r="D12" s="12">
        <v>61776.9</v>
      </c>
      <c r="E12" s="13">
        <v>550000.5</v>
      </c>
    </row>
    <row r="13" spans="1:5" ht="13" thickTop="1" x14ac:dyDescent="0.15">
      <c r="A13" s="14">
        <v>102</v>
      </c>
      <c r="B13" s="15" t="s">
        <v>7</v>
      </c>
      <c r="C13" s="16">
        <v>309934.8</v>
      </c>
      <c r="D13" s="16">
        <v>21497.200000000001</v>
      </c>
      <c r="E13" s="17">
        <v>331432</v>
      </c>
    </row>
    <row r="14" spans="1:5" x14ac:dyDescent="0.15">
      <c r="A14" s="14">
        <v>103</v>
      </c>
      <c r="B14" s="15" t="s">
        <v>8</v>
      </c>
      <c r="C14" s="16">
        <v>289.89999999999998</v>
      </c>
      <c r="D14" s="16">
        <v>2050.4</v>
      </c>
      <c r="E14" s="17">
        <v>2340.3000000000002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92017</v>
      </c>
      <c r="D16" s="16">
        <v>0</v>
      </c>
      <c r="E16" s="17">
        <v>92017</v>
      </c>
    </row>
    <row r="17" spans="1:5" x14ac:dyDescent="0.15">
      <c r="A17" s="14">
        <v>106</v>
      </c>
      <c r="B17" s="15" t="s">
        <v>11</v>
      </c>
      <c r="C17" s="16">
        <v>6844.8</v>
      </c>
      <c r="D17" s="16">
        <v>308.2</v>
      </c>
      <c r="E17" s="17">
        <v>7153</v>
      </c>
    </row>
    <row r="18" spans="1:5" x14ac:dyDescent="0.15">
      <c r="A18" s="18">
        <v>107</v>
      </c>
      <c r="B18" s="19" t="s">
        <v>123</v>
      </c>
      <c r="C18" s="20">
        <v>79137.099999999991</v>
      </c>
      <c r="D18" s="20">
        <v>37921.1</v>
      </c>
      <c r="E18" s="21">
        <v>117058.19999999998</v>
      </c>
    </row>
    <row r="19" spans="1:5" x14ac:dyDescent="0.15">
      <c r="A19" s="14">
        <v>108</v>
      </c>
      <c r="B19" s="22" t="s">
        <v>12</v>
      </c>
      <c r="C19" s="16"/>
      <c r="D19" s="16">
        <v>0</v>
      </c>
      <c r="E19" s="17">
        <v>0</v>
      </c>
    </row>
    <row r="20" spans="1:5" x14ac:dyDescent="0.15">
      <c r="A20" s="14">
        <v>109</v>
      </c>
      <c r="B20" s="22" t="s">
        <v>13</v>
      </c>
      <c r="C20" s="16">
        <v>15280.9</v>
      </c>
      <c r="D20" s="16">
        <v>80.900000000000006</v>
      </c>
      <c r="E20" s="17">
        <v>15361.8</v>
      </c>
    </row>
    <row r="21" spans="1:5" x14ac:dyDescent="0.15">
      <c r="A21" s="14">
        <v>110</v>
      </c>
      <c r="B21" s="22" t="s">
        <v>14</v>
      </c>
      <c r="C21" s="16">
        <v>62654.3</v>
      </c>
      <c r="D21" s="16">
        <v>37836</v>
      </c>
      <c r="E21" s="17">
        <v>100490.3</v>
      </c>
    </row>
    <row r="22" spans="1:5" x14ac:dyDescent="0.15">
      <c r="A22" s="14">
        <v>111</v>
      </c>
      <c r="B22" s="22" t="s">
        <v>15</v>
      </c>
      <c r="C22" s="16">
        <v>1201.9000000000001</v>
      </c>
      <c r="D22" s="16">
        <v>4.2</v>
      </c>
      <c r="E22" s="17">
        <v>1206.1000000000001</v>
      </c>
    </row>
    <row r="23" spans="1:5" ht="13" thickBot="1" x14ac:dyDescent="0.2">
      <c r="A23" s="23">
        <v>201</v>
      </c>
      <c r="B23" s="24" t="s">
        <v>124</v>
      </c>
      <c r="C23" s="25">
        <v>98023</v>
      </c>
      <c r="D23" s="25">
        <v>437081.29999999993</v>
      </c>
      <c r="E23" s="26">
        <v>535104.29999999993</v>
      </c>
    </row>
    <row r="24" spans="1:5" ht="13" thickTop="1" x14ac:dyDescent="0.15">
      <c r="A24" s="14">
        <v>202</v>
      </c>
      <c r="B24" s="15" t="s">
        <v>18</v>
      </c>
      <c r="C24" s="16">
        <v>46531.6</v>
      </c>
      <c r="D24" s="16">
        <v>261769.3</v>
      </c>
      <c r="E24" s="17">
        <v>308300.89999999997</v>
      </c>
    </row>
    <row r="25" spans="1:5" x14ac:dyDescent="0.15">
      <c r="A25" s="14">
        <v>203</v>
      </c>
      <c r="B25" s="15" t="s">
        <v>19</v>
      </c>
      <c r="C25" s="16">
        <v>22752.400000000001</v>
      </c>
      <c r="D25" s="16">
        <v>162447.9</v>
      </c>
      <c r="E25" s="17">
        <v>185200.3</v>
      </c>
    </row>
    <row r="26" spans="1:5" x14ac:dyDescent="0.15">
      <c r="A26" s="14">
        <v>204</v>
      </c>
      <c r="B26" s="15" t="s">
        <v>20</v>
      </c>
      <c r="C26" s="16">
        <v>287.89999999999998</v>
      </c>
      <c r="D26" s="16">
        <v>3248.5</v>
      </c>
      <c r="E26" s="17">
        <v>3536.4</v>
      </c>
    </row>
    <row r="27" spans="1:5" x14ac:dyDescent="0.15">
      <c r="A27" s="14">
        <v>205</v>
      </c>
      <c r="B27" s="15" t="s">
        <v>21</v>
      </c>
      <c r="C27" s="16">
        <v>28451.1</v>
      </c>
      <c r="D27" s="16">
        <v>9615.6</v>
      </c>
      <c r="E27" s="17">
        <v>38066.699999999997</v>
      </c>
    </row>
    <row r="28" spans="1:5" ht="13" thickBot="1" x14ac:dyDescent="0.2">
      <c r="A28" s="23">
        <v>301</v>
      </c>
      <c r="B28" s="24" t="s">
        <v>125</v>
      </c>
      <c r="C28" s="25">
        <v>24566.799999999999</v>
      </c>
      <c r="D28" s="25">
        <v>160623.09999999998</v>
      </c>
      <c r="E28" s="26">
        <v>185189.89999999997</v>
      </c>
    </row>
    <row r="29" spans="1:5" ht="13" thickTop="1" x14ac:dyDescent="0.15">
      <c r="A29" s="14">
        <v>302</v>
      </c>
      <c r="B29" s="15" t="s">
        <v>23</v>
      </c>
      <c r="C29" s="16">
        <v>2090.6</v>
      </c>
      <c r="D29" s="16">
        <v>6400.1</v>
      </c>
      <c r="E29" s="17">
        <v>8490.7000000000007</v>
      </c>
    </row>
    <row r="30" spans="1:5" x14ac:dyDescent="0.15">
      <c r="A30" s="14">
        <v>303</v>
      </c>
      <c r="B30" s="15" t="s">
        <v>24</v>
      </c>
      <c r="C30" s="16">
        <v>5626.6</v>
      </c>
      <c r="D30" s="16">
        <v>16925.8</v>
      </c>
      <c r="E30" s="17">
        <v>22552.400000000001</v>
      </c>
    </row>
    <row r="31" spans="1:5" x14ac:dyDescent="0.15">
      <c r="A31" s="14">
        <v>304</v>
      </c>
      <c r="B31" s="15" t="s">
        <v>25</v>
      </c>
      <c r="C31" s="16">
        <v>829</v>
      </c>
      <c r="D31" s="16">
        <v>3739.6</v>
      </c>
      <c r="E31" s="17">
        <v>4568.6000000000004</v>
      </c>
    </row>
    <row r="32" spans="1:5" x14ac:dyDescent="0.15">
      <c r="A32" s="14">
        <v>305</v>
      </c>
      <c r="B32" s="15" t="s">
        <v>26</v>
      </c>
      <c r="C32" s="16">
        <v>8778.5</v>
      </c>
      <c r="D32" s="16">
        <v>83776.899999999994</v>
      </c>
      <c r="E32" s="17">
        <v>92555.4</v>
      </c>
    </row>
    <row r="33" spans="1:5" x14ac:dyDescent="0.15">
      <c r="A33" s="14">
        <v>306</v>
      </c>
      <c r="B33" s="15" t="s">
        <v>27</v>
      </c>
      <c r="C33" s="16">
        <v>7051.9</v>
      </c>
      <c r="D33" s="16">
        <v>47427.7</v>
      </c>
      <c r="E33" s="17">
        <v>54479.6</v>
      </c>
    </row>
    <row r="34" spans="1:5" x14ac:dyDescent="0.15">
      <c r="A34" s="14">
        <v>307</v>
      </c>
      <c r="B34" s="15" t="s">
        <v>28</v>
      </c>
      <c r="C34" s="16">
        <v>190.2</v>
      </c>
      <c r="D34" s="16">
        <v>2353</v>
      </c>
      <c r="E34" s="17">
        <v>2543.1999999999998</v>
      </c>
    </row>
    <row r="35" spans="1:5" ht="13" thickBot="1" x14ac:dyDescent="0.2">
      <c r="A35" s="23">
        <v>401</v>
      </c>
      <c r="B35" s="24" t="s">
        <v>126</v>
      </c>
      <c r="C35" s="25">
        <v>141554.79999999999</v>
      </c>
      <c r="D35" s="25">
        <v>63722.8</v>
      </c>
      <c r="E35" s="26">
        <v>205277.59999999998</v>
      </c>
    </row>
    <row r="36" spans="1:5" ht="13" thickTop="1" x14ac:dyDescent="0.15">
      <c r="A36" s="14">
        <v>402</v>
      </c>
      <c r="B36" s="27" t="s">
        <v>30</v>
      </c>
      <c r="C36" s="16">
        <v>75129.399999999994</v>
      </c>
      <c r="D36" s="16">
        <v>14774.8</v>
      </c>
      <c r="E36" s="17">
        <v>89904.2</v>
      </c>
    </row>
    <row r="37" spans="1:5" x14ac:dyDescent="0.15">
      <c r="A37" s="14">
        <v>403</v>
      </c>
      <c r="B37" s="27" t="s">
        <v>31</v>
      </c>
      <c r="C37" s="16">
        <v>42758.6</v>
      </c>
      <c r="D37" s="16">
        <v>4337.8999999999996</v>
      </c>
      <c r="E37" s="17">
        <v>47096.5</v>
      </c>
    </row>
    <row r="38" spans="1:5" x14ac:dyDescent="0.15">
      <c r="A38" s="14">
        <v>404</v>
      </c>
      <c r="B38" s="28" t="s">
        <v>127</v>
      </c>
      <c r="C38" s="16">
        <v>19582.009999999998</v>
      </c>
      <c r="D38" s="16">
        <v>912.63</v>
      </c>
      <c r="E38" s="17">
        <v>20494.64</v>
      </c>
    </row>
    <row r="39" spans="1:5" x14ac:dyDescent="0.15">
      <c r="A39" s="14">
        <v>407</v>
      </c>
      <c r="B39" s="15" t="s">
        <v>32</v>
      </c>
      <c r="C39" s="16">
        <v>2293.1999999999998</v>
      </c>
      <c r="D39" s="16">
        <v>755.7</v>
      </c>
      <c r="E39" s="17">
        <v>3048.8999999999996</v>
      </c>
    </row>
    <row r="40" spans="1:5" x14ac:dyDescent="0.15">
      <c r="A40" s="14">
        <v>408</v>
      </c>
      <c r="B40" s="15" t="s">
        <v>33</v>
      </c>
      <c r="C40" s="16">
        <v>6456.9</v>
      </c>
      <c r="D40" s="16">
        <v>23500.400000000001</v>
      </c>
      <c r="E40" s="17">
        <v>29957.300000000003</v>
      </c>
    </row>
    <row r="41" spans="1:5" x14ac:dyDescent="0.15">
      <c r="A41" s="14">
        <v>409</v>
      </c>
      <c r="B41" s="15" t="s">
        <v>34</v>
      </c>
      <c r="C41" s="16">
        <v>14916.7</v>
      </c>
      <c r="D41" s="16">
        <v>20354</v>
      </c>
      <c r="E41" s="17">
        <v>35270.699999999997</v>
      </c>
    </row>
    <row r="42" spans="1:5" ht="13" thickBot="1" x14ac:dyDescent="0.2">
      <c r="A42" s="23">
        <v>501</v>
      </c>
      <c r="B42" s="24" t="s">
        <v>128</v>
      </c>
      <c r="C42" s="25">
        <v>167707.5</v>
      </c>
      <c r="D42" s="25">
        <v>301320.5</v>
      </c>
      <c r="E42" s="26">
        <v>469028</v>
      </c>
    </row>
    <row r="43" spans="1:5" ht="13" thickTop="1" x14ac:dyDescent="0.15">
      <c r="A43" s="14">
        <v>502</v>
      </c>
      <c r="B43" s="15" t="s">
        <v>36</v>
      </c>
      <c r="C43" s="16">
        <v>3664.3</v>
      </c>
      <c r="D43" s="16">
        <v>17515.400000000001</v>
      </c>
      <c r="E43" s="17">
        <v>21179.7</v>
      </c>
    </row>
    <row r="44" spans="1:5" x14ac:dyDescent="0.15">
      <c r="A44" s="14">
        <v>503</v>
      </c>
      <c r="B44" s="15" t="s">
        <v>37</v>
      </c>
      <c r="C44" s="16">
        <v>202.7</v>
      </c>
      <c r="D44" s="16">
        <v>23252.400000000001</v>
      </c>
      <c r="E44" s="17">
        <v>23455.100000000002</v>
      </c>
    </row>
    <row r="45" spans="1:5" x14ac:dyDescent="0.15">
      <c r="A45" s="14">
        <v>504</v>
      </c>
      <c r="B45" s="15" t="s">
        <v>38</v>
      </c>
      <c r="C45" s="16">
        <v>4173.3</v>
      </c>
      <c r="D45" s="16">
        <v>5969.1</v>
      </c>
      <c r="E45" s="17">
        <v>10142.400000000001</v>
      </c>
    </row>
    <row r="46" spans="1:5" x14ac:dyDescent="0.15">
      <c r="A46" s="14">
        <v>505</v>
      </c>
      <c r="B46" s="15" t="s">
        <v>39</v>
      </c>
      <c r="C46" s="16">
        <v>2011.7</v>
      </c>
      <c r="D46" s="16">
        <v>61.1</v>
      </c>
      <c r="E46" s="17">
        <v>2072.8000000000002</v>
      </c>
    </row>
    <row r="47" spans="1:5" x14ac:dyDescent="0.15">
      <c r="A47" s="14">
        <v>506</v>
      </c>
      <c r="B47" s="15" t="s">
        <v>40</v>
      </c>
      <c r="C47" s="16">
        <v>149103.5</v>
      </c>
      <c r="D47" s="16">
        <v>141594.70000000001</v>
      </c>
      <c r="E47" s="17">
        <v>290698.2</v>
      </c>
    </row>
    <row r="48" spans="1:5" x14ac:dyDescent="0.15">
      <c r="A48" s="14">
        <v>507</v>
      </c>
      <c r="B48" s="15" t="s">
        <v>41</v>
      </c>
      <c r="C48" s="16">
        <v>0</v>
      </c>
      <c r="D48" s="16">
        <v>112108.8</v>
      </c>
      <c r="E48" s="17">
        <v>112108.8</v>
      </c>
    </row>
    <row r="49" spans="1:5" x14ac:dyDescent="0.15">
      <c r="A49" s="14">
        <v>508</v>
      </c>
      <c r="B49" s="15" t="s">
        <v>42</v>
      </c>
      <c r="C49" s="16">
        <v>8552</v>
      </c>
      <c r="D49" s="16">
        <v>819</v>
      </c>
      <c r="E49" s="17">
        <v>9371</v>
      </c>
    </row>
    <row r="50" spans="1:5" ht="13" thickBot="1" x14ac:dyDescent="0.2">
      <c r="A50" s="23">
        <v>601</v>
      </c>
      <c r="B50" s="24" t="s">
        <v>129</v>
      </c>
      <c r="C50" s="25">
        <v>44033.299999999996</v>
      </c>
      <c r="D50" s="25">
        <v>3445.6</v>
      </c>
      <c r="E50" s="26">
        <v>47478.899999999994</v>
      </c>
    </row>
    <row r="51" spans="1:5" ht="13" thickTop="1" x14ac:dyDescent="0.15">
      <c r="A51" s="14">
        <v>602</v>
      </c>
      <c r="B51" s="15" t="s">
        <v>44</v>
      </c>
      <c r="C51" s="16">
        <v>6142.3</v>
      </c>
      <c r="D51" s="16">
        <v>509.1</v>
      </c>
      <c r="E51" s="17">
        <v>6651.4000000000005</v>
      </c>
    </row>
    <row r="52" spans="1:5" x14ac:dyDescent="0.15">
      <c r="A52" s="14">
        <v>603</v>
      </c>
      <c r="B52" s="15" t="s">
        <v>45</v>
      </c>
      <c r="C52" s="16">
        <v>0</v>
      </c>
      <c r="D52" s="16">
        <v>0</v>
      </c>
      <c r="E52" s="17">
        <v>0</v>
      </c>
    </row>
    <row r="53" spans="1:5" x14ac:dyDescent="0.15">
      <c r="A53" s="14">
        <v>604</v>
      </c>
      <c r="B53" s="15" t="s">
        <v>46</v>
      </c>
      <c r="C53" s="16">
        <v>22122.799999999999</v>
      </c>
      <c r="D53" s="16">
        <v>1487.9</v>
      </c>
      <c r="E53" s="17">
        <v>23610.7</v>
      </c>
    </row>
    <row r="54" spans="1:5" x14ac:dyDescent="0.15">
      <c r="A54" s="14">
        <v>605</v>
      </c>
      <c r="B54" s="15" t="s">
        <v>47</v>
      </c>
      <c r="C54" s="16">
        <v>360.8</v>
      </c>
      <c r="D54" s="16">
        <v>289.60000000000002</v>
      </c>
      <c r="E54" s="17">
        <v>650.40000000000009</v>
      </c>
    </row>
    <row r="55" spans="1:5" x14ac:dyDescent="0.15">
      <c r="A55" s="14">
        <v>606</v>
      </c>
      <c r="B55" s="15" t="s">
        <v>48</v>
      </c>
      <c r="C55" s="16">
        <v>15407.4</v>
      </c>
      <c r="D55" s="16">
        <v>1159</v>
      </c>
      <c r="E55" s="17">
        <v>16566.400000000001</v>
      </c>
    </row>
    <row r="56" spans="1:5" ht="13" thickBot="1" x14ac:dyDescent="0.2">
      <c r="A56" s="23">
        <v>701</v>
      </c>
      <c r="B56" s="24" t="s">
        <v>130</v>
      </c>
      <c r="C56" s="25">
        <v>137991.6</v>
      </c>
      <c r="D56" s="25">
        <v>153468.40000000002</v>
      </c>
      <c r="E56" s="26">
        <v>291460</v>
      </c>
    </row>
    <row r="57" spans="1:5" ht="13" thickTop="1" x14ac:dyDescent="0.15">
      <c r="A57" s="14">
        <v>702</v>
      </c>
      <c r="B57" s="15" t="s">
        <v>50</v>
      </c>
      <c r="C57" s="16">
        <v>2577.6999999999998</v>
      </c>
      <c r="D57" s="16">
        <v>2947.3</v>
      </c>
      <c r="E57" s="17">
        <v>5525</v>
      </c>
    </row>
    <row r="58" spans="1:5" x14ac:dyDescent="0.15">
      <c r="A58" s="14">
        <v>703</v>
      </c>
      <c r="B58" s="15" t="s">
        <v>51</v>
      </c>
      <c r="C58" s="16">
        <v>11540</v>
      </c>
      <c r="D58" s="16">
        <v>16390.8</v>
      </c>
      <c r="E58" s="17">
        <v>27930.799999999999</v>
      </c>
    </row>
    <row r="59" spans="1:5" x14ac:dyDescent="0.15">
      <c r="A59" s="14">
        <v>704</v>
      </c>
      <c r="B59" s="15" t="s">
        <v>52</v>
      </c>
      <c r="C59" s="16">
        <v>35571.599999999999</v>
      </c>
      <c r="D59" s="16">
        <v>25630.3</v>
      </c>
      <c r="E59" s="17">
        <v>61201.899999999994</v>
      </c>
    </row>
    <row r="60" spans="1:5" x14ac:dyDescent="0.15">
      <c r="A60" s="14">
        <v>705</v>
      </c>
      <c r="B60" s="15" t="s">
        <v>53</v>
      </c>
      <c r="C60" s="16">
        <v>2311.3000000000002</v>
      </c>
      <c r="D60" s="16">
        <v>1046.4000000000001</v>
      </c>
      <c r="E60" s="17">
        <v>3357.7000000000003</v>
      </c>
    </row>
    <row r="61" spans="1:5" x14ac:dyDescent="0.15">
      <c r="A61" s="18">
        <v>706</v>
      </c>
      <c r="B61" s="19" t="s">
        <v>131</v>
      </c>
      <c r="C61" s="20">
        <v>27563.3</v>
      </c>
      <c r="D61" s="20">
        <v>9853.1</v>
      </c>
      <c r="E61" s="21">
        <v>37416.400000000001</v>
      </c>
    </row>
    <row r="62" spans="1:5" x14ac:dyDescent="0.15">
      <c r="A62" s="14">
        <v>707</v>
      </c>
      <c r="B62" s="22" t="s">
        <v>54</v>
      </c>
      <c r="C62" s="16">
        <v>27563.3</v>
      </c>
      <c r="D62" s="16">
        <v>9853.1</v>
      </c>
      <c r="E62" s="17">
        <v>37416.400000000001</v>
      </c>
    </row>
    <row r="63" spans="1:5" x14ac:dyDescent="0.15">
      <c r="A63" s="18">
        <v>708</v>
      </c>
      <c r="B63" s="29" t="s">
        <v>55</v>
      </c>
      <c r="C63" s="30">
        <v>0</v>
      </c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17567.099999999999</v>
      </c>
      <c r="D64" s="16">
        <v>7482.3</v>
      </c>
      <c r="E64" s="17">
        <v>25049.399999999998</v>
      </c>
    </row>
    <row r="65" spans="1:5" x14ac:dyDescent="0.15">
      <c r="A65" s="14">
        <v>710</v>
      </c>
      <c r="B65" s="15" t="s">
        <v>57</v>
      </c>
      <c r="C65" s="16">
        <v>17626.400000000001</v>
      </c>
      <c r="D65" s="16">
        <v>78896.3</v>
      </c>
      <c r="E65" s="17">
        <v>96522.700000000012</v>
      </c>
    </row>
    <row r="66" spans="1:5" x14ac:dyDescent="0.15">
      <c r="A66" s="14">
        <v>711</v>
      </c>
      <c r="B66" s="15" t="s">
        <v>58</v>
      </c>
      <c r="C66" s="16">
        <v>9124.1</v>
      </c>
      <c r="D66" s="16">
        <v>1416.5</v>
      </c>
      <c r="E66" s="17">
        <v>10540.6</v>
      </c>
    </row>
    <row r="67" spans="1:5" x14ac:dyDescent="0.15">
      <c r="A67" s="14">
        <v>712</v>
      </c>
      <c r="B67" s="15" t="s">
        <v>59</v>
      </c>
      <c r="C67" s="16">
        <v>3274.7</v>
      </c>
      <c r="D67" s="16">
        <v>69.8</v>
      </c>
      <c r="E67" s="17">
        <v>3344.5</v>
      </c>
    </row>
    <row r="68" spans="1:5" x14ac:dyDescent="0.15">
      <c r="A68" s="14">
        <v>713</v>
      </c>
      <c r="B68" s="15" t="s">
        <v>60</v>
      </c>
      <c r="C68" s="16">
        <v>2067.6999999999998</v>
      </c>
      <c r="D68" s="16">
        <v>871.8</v>
      </c>
      <c r="E68" s="17">
        <v>2939.5</v>
      </c>
    </row>
    <row r="69" spans="1:5" x14ac:dyDescent="0.15">
      <c r="A69" s="14">
        <v>714</v>
      </c>
      <c r="B69" s="15" t="s">
        <v>61</v>
      </c>
      <c r="C69" s="16">
        <v>7475.9</v>
      </c>
      <c r="D69" s="16">
        <v>8568.7999999999993</v>
      </c>
      <c r="E69" s="17">
        <v>16044.699999999999</v>
      </c>
    </row>
    <row r="70" spans="1:5" x14ac:dyDescent="0.15">
      <c r="A70" s="14">
        <v>715</v>
      </c>
      <c r="B70" s="15" t="s">
        <v>132</v>
      </c>
      <c r="C70" s="16">
        <v>1291.8</v>
      </c>
      <c r="D70" s="16">
        <v>295</v>
      </c>
      <c r="E70" s="17">
        <v>1586.8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38979.385999999999</v>
      </c>
      <c r="E71" s="21">
        <v>38979.385999999999</v>
      </c>
    </row>
    <row r="72" spans="1:5" x14ac:dyDescent="0.15">
      <c r="A72" s="14">
        <v>717</v>
      </c>
      <c r="B72" s="22" t="s">
        <v>134</v>
      </c>
      <c r="C72" s="16"/>
      <c r="D72" s="16">
        <v>6028.9</v>
      </c>
      <c r="E72" s="17">
        <v>6028.9</v>
      </c>
    </row>
    <row r="73" spans="1:5" x14ac:dyDescent="0.15">
      <c r="A73" s="14">
        <v>718</v>
      </c>
      <c r="B73" s="22" t="s">
        <v>135</v>
      </c>
      <c r="C73" s="16"/>
      <c r="D73" s="16">
        <v>32950.485999999997</v>
      </c>
      <c r="E73" s="17">
        <v>32950.485999999997</v>
      </c>
    </row>
    <row r="74" spans="1:5" ht="13" thickBot="1" x14ac:dyDescent="0.2">
      <c r="A74" s="23">
        <v>801</v>
      </c>
      <c r="B74" s="24" t="s">
        <v>136</v>
      </c>
      <c r="C74" s="25">
        <v>486.8</v>
      </c>
      <c r="D74" s="25">
        <v>148381.00000000003</v>
      </c>
      <c r="E74" s="26">
        <v>148867.80000000002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34565.300000000003</v>
      </c>
      <c r="E75" s="17">
        <v>34565.300000000003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13858.6</v>
      </c>
      <c r="E76" s="17">
        <v>13858.6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8057.6</v>
      </c>
      <c r="E77" s="17">
        <v>8057.6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27379.599999999999</v>
      </c>
      <c r="E78" s="17">
        <v>27379.599999999999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64391.8</v>
      </c>
      <c r="E79" s="17">
        <v>64391.8</v>
      </c>
    </row>
    <row r="80" spans="1:5" ht="13" thickBot="1" x14ac:dyDescent="0.2">
      <c r="A80" s="35">
        <v>807</v>
      </c>
      <c r="B80" s="36" t="s">
        <v>69</v>
      </c>
      <c r="C80" s="37">
        <v>486.8</v>
      </c>
      <c r="D80" s="37">
        <v>128.1</v>
      </c>
      <c r="E80" s="38">
        <v>614.9</v>
      </c>
    </row>
    <row r="81" spans="1:6" ht="13" thickTop="1" x14ac:dyDescent="0.15">
      <c r="A81" s="14">
        <v>901</v>
      </c>
      <c r="B81" s="15" t="s">
        <v>71</v>
      </c>
      <c r="C81" s="16">
        <v>0</v>
      </c>
      <c r="D81" s="16">
        <v>0</v>
      </c>
      <c r="E81" s="17">
        <v>0</v>
      </c>
    </row>
    <row r="82" spans="1:6" x14ac:dyDescent="0.15">
      <c r="A82" s="14">
        <v>902</v>
      </c>
      <c r="B82" s="15" t="s">
        <v>72</v>
      </c>
      <c r="C82" s="16">
        <v>237.29999999999998</v>
      </c>
      <c r="D82" s="16">
        <v>0</v>
      </c>
      <c r="E82" s="17">
        <v>237.29999999999998</v>
      </c>
    </row>
    <row r="83" spans="1:6" x14ac:dyDescent="0.15">
      <c r="A83" s="14">
        <v>903</v>
      </c>
      <c r="B83" s="15" t="s">
        <v>137</v>
      </c>
      <c r="C83" s="16">
        <v>0</v>
      </c>
      <c r="D83" s="16">
        <v>0</v>
      </c>
      <c r="E83" s="39">
        <v>0</v>
      </c>
    </row>
    <row r="84" spans="1:6" ht="13" thickBot="1" x14ac:dyDescent="0.2">
      <c r="A84" s="35">
        <v>904</v>
      </c>
      <c r="B84" s="36" t="s">
        <v>138</v>
      </c>
      <c r="C84" s="37">
        <v>11617.3</v>
      </c>
      <c r="D84" s="37">
        <v>5981.4</v>
      </c>
      <c r="E84" s="40">
        <v>17598.699999999997</v>
      </c>
    </row>
    <row r="85" spans="1:6" ht="14" thickTop="1" thickBot="1" x14ac:dyDescent="0.2">
      <c r="A85" s="41">
        <v>999</v>
      </c>
      <c r="B85" s="42" t="s">
        <v>139</v>
      </c>
      <c r="C85" s="43">
        <v>1114442.0000000002</v>
      </c>
      <c r="D85" s="43">
        <v>1335801</v>
      </c>
      <c r="E85" s="44">
        <v>2450243</v>
      </c>
      <c r="F85" s="46"/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A648-F1C1-4E73-893F-21A4298A590E}">
  <sheetPr>
    <pageSetUpPr fitToPage="1"/>
  </sheetPr>
  <dimension ref="A1:E89"/>
  <sheetViews>
    <sheetView workbookViewId="0">
      <selection activeCell="E29" sqref="E29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'[11]Cover Page'!B12</f>
        <v xml:space="preserve"> Univ of Illinois -System Office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0</v>
      </c>
      <c r="D12" s="12">
        <v>25.9</v>
      </c>
      <c r="E12" s="13">
        <v>25.9</v>
      </c>
    </row>
    <row r="13" spans="1:5" ht="13" thickTop="1" x14ac:dyDescent="0.15">
      <c r="A13" s="14">
        <v>102</v>
      </c>
      <c r="B13" s="15" t="s">
        <v>7</v>
      </c>
      <c r="C13" s="16">
        <v>0</v>
      </c>
      <c r="D13" s="16">
        <v>25.9</v>
      </c>
      <c r="E13" s="17">
        <v>25.9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0</v>
      </c>
      <c r="D16" s="16">
        <v>0</v>
      </c>
      <c r="E16" s="17">
        <v>0</v>
      </c>
    </row>
    <row r="17" spans="1:5" x14ac:dyDescent="0.15">
      <c r="A17" s="14">
        <v>106</v>
      </c>
      <c r="B17" s="15" t="s">
        <v>11</v>
      </c>
      <c r="C17" s="16">
        <v>0</v>
      </c>
      <c r="D17" s="16">
        <v>0</v>
      </c>
      <c r="E17" s="17">
        <v>0</v>
      </c>
    </row>
    <row r="18" spans="1:5" x14ac:dyDescent="0.15">
      <c r="A18" s="18">
        <v>107</v>
      </c>
      <c r="B18" s="19" t="s">
        <v>123</v>
      </c>
      <c r="C18" s="20">
        <v>0</v>
      </c>
      <c r="D18" s="20">
        <v>0</v>
      </c>
      <c r="E18" s="21">
        <v>0</v>
      </c>
    </row>
    <row r="19" spans="1:5" x14ac:dyDescent="0.15">
      <c r="A19" s="14">
        <v>108</v>
      </c>
      <c r="B19" s="22" t="s">
        <v>12</v>
      </c>
      <c r="C19" s="16">
        <v>0</v>
      </c>
      <c r="D19" s="16">
        <v>0</v>
      </c>
      <c r="E19" s="17">
        <v>0</v>
      </c>
    </row>
    <row r="20" spans="1:5" x14ac:dyDescent="0.15">
      <c r="A20" s="14">
        <v>109</v>
      </c>
      <c r="B20" s="22" t="s">
        <v>13</v>
      </c>
      <c r="C20" s="16">
        <v>0</v>
      </c>
      <c r="D20" s="16">
        <v>0</v>
      </c>
      <c r="E20" s="17">
        <v>0</v>
      </c>
    </row>
    <row r="21" spans="1:5" x14ac:dyDescent="0.15">
      <c r="A21" s="14">
        <v>110</v>
      </c>
      <c r="B21" s="22" t="s">
        <v>14</v>
      </c>
      <c r="C21" s="16">
        <v>0</v>
      </c>
      <c r="D21" s="16">
        <v>0</v>
      </c>
      <c r="E21" s="17">
        <v>0</v>
      </c>
    </row>
    <row r="22" spans="1:5" x14ac:dyDescent="0.15">
      <c r="A22" s="14">
        <v>111</v>
      </c>
      <c r="B22" s="22" t="s">
        <v>15</v>
      </c>
      <c r="C22" s="16">
        <v>0</v>
      </c>
      <c r="D22" s="16">
        <v>0</v>
      </c>
      <c r="E22" s="17">
        <v>0</v>
      </c>
    </row>
    <row r="23" spans="1:5" ht="13" thickBot="1" x14ac:dyDescent="0.2">
      <c r="A23" s="23">
        <v>201</v>
      </c>
      <c r="B23" s="24" t="s">
        <v>124</v>
      </c>
      <c r="C23" s="25">
        <v>3655.5</v>
      </c>
      <c r="D23" s="25">
        <v>6542.3</v>
      </c>
      <c r="E23" s="26">
        <v>10197.799999999999</v>
      </c>
    </row>
    <row r="24" spans="1:5" ht="13" thickTop="1" x14ac:dyDescent="0.15">
      <c r="A24" s="14">
        <v>202</v>
      </c>
      <c r="B24" s="15" t="s">
        <v>18</v>
      </c>
      <c r="C24" s="16">
        <v>2870.4</v>
      </c>
      <c r="D24" s="16">
        <v>6201.2</v>
      </c>
      <c r="E24" s="17">
        <v>9071.6</v>
      </c>
    </row>
    <row r="25" spans="1:5" x14ac:dyDescent="0.15">
      <c r="A25" s="14">
        <v>203</v>
      </c>
      <c r="B25" s="15" t="s">
        <v>19</v>
      </c>
      <c r="C25" s="16">
        <v>0</v>
      </c>
      <c r="D25" s="16">
        <v>290.8</v>
      </c>
      <c r="E25" s="17">
        <v>290.8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785.1</v>
      </c>
      <c r="D27" s="16">
        <v>50.3</v>
      </c>
      <c r="E27" s="17">
        <v>835.4</v>
      </c>
    </row>
    <row r="28" spans="1:5" ht="13" thickBot="1" x14ac:dyDescent="0.2">
      <c r="A28" s="23">
        <v>301</v>
      </c>
      <c r="B28" s="24" t="s">
        <v>125</v>
      </c>
      <c r="C28" s="25">
        <v>8026.9000000000005</v>
      </c>
      <c r="D28" s="25">
        <v>146523.79999999999</v>
      </c>
      <c r="E28" s="26">
        <v>154550.69999999998</v>
      </c>
    </row>
    <row r="29" spans="1:5" ht="13" thickTop="1" x14ac:dyDescent="0.15">
      <c r="A29" s="14">
        <v>302</v>
      </c>
      <c r="B29" s="15" t="s">
        <v>23</v>
      </c>
      <c r="C29" s="16">
        <v>2.8</v>
      </c>
      <c r="D29" s="16">
        <v>135332.4</v>
      </c>
      <c r="E29" s="17">
        <v>135335.19999999998</v>
      </c>
    </row>
    <row r="30" spans="1:5" x14ac:dyDescent="0.15">
      <c r="A30" s="14">
        <v>303</v>
      </c>
      <c r="B30" s="15" t="s">
        <v>24</v>
      </c>
      <c r="C30" s="16">
        <v>0</v>
      </c>
      <c r="D30" s="16">
        <v>0</v>
      </c>
      <c r="E30" s="17">
        <v>0</v>
      </c>
    </row>
    <row r="31" spans="1:5" x14ac:dyDescent="0.15">
      <c r="A31" s="14">
        <v>304</v>
      </c>
      <c r="B31" s="15" t="s">
        <v>25</v>
      </c>
      <c r="C31" s="16">
        <v>0</v>
      </c>
      <c r="D31" s="16">
        <v>0</v>
      </c>
      <c r="E31" s="17">
        <v>0</v>
      </c>
    </row>
    <row r="32" spans="1:5" x14ac:dyDescent="0.15">
      <c r="A32" s="14">
        <v>305</v>
      </c>
      <c r="B32" s="15" t="s">
        <v>26</v>
      </c>
      <c r="C32" s="16">
        <v>6518.1</v>
      </c>
      <c r="D32" s="16">
        <v>7320.3</v>
      </c>
      <c r="E32" s="17">
        <v>13838.400000000001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1506</v>
      </c>
      <c r="D34" s="16">
        <v>3871.1</v>
      </c>
      <c r="E34" s="17">
        <v>5377.1</v>
      </c>
    </row>
    <row r="35" spans="1:5" ht="13" thickBot="1" x14ac:dyDescent="0.2">
      <c r="A35" s="23">
        <v>401</v>
      </c>
      <c r="B35" s="24" t="s">
        <v>126</v>
      </c>
      <c r="C35" s="25">
        <v>3956.8</v>
      </c>
      <c r="D35" s="25">
        <v>7087.5</v>
      </c>
      <c r="E35" s="26">
        <v>11044.3</v>
      </c>
    </row>
    <row r="36" spans="1:5" ht="13" thickTop="1" x14ac:dyDescent="0.15">
      <c r="A36" s="14">
        <v>402</v>
      </c>
      <c r="B36" s="27" t="s">
        <v>30</v>
      </c>
      <c r="C36" s="16">
        <v>0</v>
      </c>
      <c r="D36" s="16">
        <v>0</v>
      </c>
      <c r="E36" s="17">
        <v>0</v>
      </c>
    </row>
    <row r="37" spans="1:5" x14ac:dyDescent="0.15">
      <c r="A37" s="14">
        <v>403</v>
      </c>
      <c r="B37" s="27" t="s">
        <v>31</v>
      </c>
      <c r="C37" s="16">
        <v>829.3</v>
      </c>
      <c r="D37" s="16">
        <v>1574.7</v>
      </c>
      <c r="E37" s="17">
        <v>2404</v>
      </c>
    </row>
    <row r="38" spans="1:5" x14ac:dyDescent="0.15">
      <c r="A38" s="14">
        <v>404</v>
      </c>
      <c r="B38" s="28" t="s">
        <v>127</v>
      </c>
      <c r="C38" s="16">
        <v>0</v>
      </c>
      <c r="D38" s="16">
        <v>0</v>
      </c>
      <c r="E38" s="17">
        <v>0</v>
      </c>
    </row>
    <row r="39" spans="1:5" x14ac:dyDescent="0.15">
      <c r="A39" s="14">
        <v>407</v>
      </c>
      <c r="B39" s="15" t="s">
        <v>32</v>
      </c>
      <c r="C39" s="16">
        <v>0</v>
      </c>
      <c r="D39" s="16">
        <v>0</v>
      </c>
      <c r="E39" s="17">
        <v>0</v>
      </c>
    </row>
    <row r="40" spans="1:5" x14ac:dyDescent="0.15">
      <c r="A40" s="14">
        <v>408</v>
      </c>
      <c r="B40" s="15" t="s">
        <v>33</v>
      </c>
      <c r="C40" s="16">
        <v>0</v>
      </c>
      <c r="D40" s="16">
        <v>0</v>
      </c>
      <c r="E40" s="17">
        <v>0</v>
      </c>
    </row>
    <row r="41" spans="1:5" x14ac:dyDescent="0.15">
      <c r="A41" s="14">
        <v>409</v>
      </c>
      <c r="B41" s="15" t="s">
        <v>34</v>
      </c>
      <c r="C41" s="16">
        <v>3127.5</v>
      </c>
      <c r="D41" s="16">
        <v>5512.8</v>
      </c>
      <c r="E41" s="17">
        <v>8640.2999999999993</v>
      </c>
    </row>
    <row r="42" spans="1:5" ht="13" thickBot="1" x14ac:dyDescent="0.2">
      <c r="A42" s="23">
        <v>501</v>
      </c>
      <c r="B42" s="24" t="s">
        <v>128</v>
      </c>
      <c r="C42" s="25">
        <v>34.699999999999996</v>
      </c>
      <c r="D42" s="25">
        <v>873.30000000000007</v>
      </c>
      <c r="E42" s="26">
        <v>908.00000000000011</v>
      </c>
    </row>
    <row r="43" spans="1:5" ht="13" thickTop="1" x14ac:dyDescent="0.15">
      <c r="A43" s="14">
        <v>502</v>
      </c>
      <c r="B43" s="15" t="s">
        <v>36</v>
      </c>
      <c r="C43" s="16">
        <v>0</v>
      </c>
      <c r="D43" s="16">
        <v>708.6</v>
      </c>
      <c r="E43" s="17">
        <v>708.6</v>
      </c>
    </row>
    <row r="44" spans="1:5" x14ac:dyDescent="0.15">
      <c r="A44" s="14">
        <v>503</v>
      </c>
      <c r="B44" s="15" t="s">
        <v>37</v>
      </c>
      <c r="C44" s="16">
        <v>0</v>
      </c>
      <c r="D44" s="16">
        <v>0</v>
      </c>
      <c r="E44" s="17">
        <v>0</v>
      </c>
    </row>
    <row r="45" spans="1:5" x14ac:dyDescent="0.15">
      <c r="A45" s="14">
        <v>504</v>
      </c>
      <c r="B45" s="15" t="s">
        <v>38</v>
      </c>
      <c r="C45" s="16">
        <v>0</v>
      </c>
      <c r="D45" s="16">
        <v>0</v>
      </c>
      <c r="E45" s="17">
        <v>0</v>
      </c>
    </row>
    <row r="46" spans="1:5" x14ac:dyDescent="0.15">
      <c r="A46" s="14">
        <v>505</v>
      </c>
      <c r="B46" s="15" t="s">
        <v>39</v>
      </c>
      <c r="C46" s="16">
        <v>0</v>
      </c>
      <c r="D46" s="16">
        <v>0</v>
      </c>
      <c r="E46" s="17">
        <v>0</v>
      </c>
    </row>
    <row r="47" spans="1:5" x14ac:dyDescent="0.15">
      <c r="A47" s="14">
        <v>506</v>
      </c>
      <c r="B47" s="15" t="s">
        <v>40</v>
      </c>
      <c r="C47" s="16">
        <v>3.8</v>
      </c>
      <c r="D47" s="16">
        <v>132.5</v>
      </c>
      <c r="E47" s="17">
        <v>136.30000000000001</v>
      </c>
    </row>
    <row r="48" spans="1:5" x14ac:dyDescent="0.15">
      <c r="A48" s="14">
        <v>507</v>
      </c>
      <c r="B48" s="15" t="s">
        <v>41</v>
      </c>
      <c r="C48" s="16">
        <v>0</v>
      </c>
      <c r="D48" s="16">
        <v>0</v>
      </c>
      <c r="E48" s="17">
        <v>0</v>
      </c>
    </row>
    <row r="49" spans="1:5" x14ac:dyDescent="0.15">
      <c r="A49" s="14">
        <v>508</v>
      </c>
      <c r="B49" s="15" t="s">
        <v>42</v>
      </c>
      <c r="C49" s="16">
        <v>30.9</v>
      </c>
      <c r="D49" s="16">
        <v>32.200000000000003</v>
      </c>
      <c r="E49" s="17">
        <v>63.1</v>
      </c>
    </row>
    <row r="50" spans="1:5" ht="13" thickBot="1" x14ac:dyDescent="0.2">
      <c r="A50" s="23">
        <v>601</v>
      </c>
      <c r="B50" s="24" t="s">
        <v>129</v>
      </c>
      <c r="C50" s="25">
        <v>60767.3</v>
      </c>
      <c r="D50" s="25">
        <v>26014.499999999996</v>
      </c>
      <c r="E50" s="26">
        <v>86781.8</v>
      </c>
    </row>
    <row r="51" spans="1:5" ht="13" thickTop="1" x14ac:dyDescent="0.15">
      <c r="A51" s="14">
        <v>602</v>
      </c>
      <c r="B51" s="15" t="s">
        <v>44</v>
      </c>
      <c r="C51" s="16">
        <v>10935.2</v>
      </c>
      <c r="D51" s="16">
        <v>3221.7</v>
      </c>
      <c r="E51" s="17">
        <v>14156.900000000001</v>
      </c>
    </row>
    <row r="52" spans="1:5" x14ac:dyDescent="0.15">
      <c r="A52" s="14">
        <v>603</v>
      </c>
      <c r="B52" s="15" t="s">
        <v>45</v>
      </c>
      <c r="C52" s="16">
        <v>15578.6</v>
      </c>
      <c r="D52" s="16">
        <v>12986.4</v>
      </c>
      <c r="E52" s="17">
        <v>28565</v>
      </c>
    </row>
    <row r="53" spans="1:5" x14ac:dyDescent="0.15">
      <c r="A53" s="14">
        <v>604</v>
      </c>
      <c r="B53" s="15" t="s">
        <v>46</v>
      </c>
      <c r="C53" s="16">
        <v>30708.2</v>
      </c>
      <c r="D53" s="16">
        <v>7758.6</v>
      </c>
      <c r="E53" s="17">
        <v>38466.800000000003</v>
      </c>
    </row>
    <row r="54" spans="1:5" x14ac:dyDescent="0.15">
      <c r="A54" s="14">
        <v>605</v>
      </c>
      <c r="B54" s="15" t="s">
        <v>47</v>
      </c>
      <c r="C54" s="16">
        <v>0</v>
      </c>
      <c r="D54" s="16">
        <v>0</v>
      </c>
      <c r="E54" s="17">
        <v>0</v>
      </c>
    </row>
    <row r="55" spans="1:5" x14ac:dyDescent="0.15">
      <c r="A55" s="14">
        <v>606</v>
      </c>
      <c r="B55" s="15" t="s">
        <v>48</v>
      </c>
      <c r="C55" s="16">
        <v>3545.3</v>
      </c>
      <c r="D55" s="16">
        <v>2047.8</v>
      </c>
      <c r="E55" s="17">
        <v>5593.1</v>
      </c>
    </row>
    <row r="56" spans="1:5" ht="13" thickBot="1" x14ac:dyDescent="0.2">
      <c r="A56" s="23">
        <v>701</v>
      </c>
      <c r="B56" s="24" t="s">
        <v>130</v>
      </c>
      <c r="C56" s="25">
        <v>10829.5</v>
      </c>
      <c r="D56" s="25">
        <v>1733.1</v>
      </c>
      <c r="E56" s="26">
        <v>12562.6</v>
      </c>
    </row>
    <row r="57" spans="1:5" ht="13" thickTop="1" x14ac:dyDescent="0.15">
      <c r="A57" s="14">
        <v>702</v>
      </c>
      <c r="B57" s="15" t="s">
        <v>50</v>
      </c>
      <c r="C57" s="16">
        <v>0</v>
      </c>
      <c r="D57" s="16">
        <v>0</v>
      </c>
      <c r="E57" s="17">
        <v>0</v>
      </c>
    </row>
    <row r="58" spans="1:5" x14ac:dyDescent="0.15">
      <c r="A58" s="14">
        <v>703</v>
      </c>
      <c r="B58" s="15" t="s">
        <v>51</v>
      </c>
      <c r="C58" s="16">
        <v>0</v>
      </c>
      <c r="D58" s="16">
        <v>0</v>
      </c>
      <c r="E58" s="17">
        <v>0</v>
      </c>
    </row>
    <row r="59" spans="1:5" x14ac:dyDescent="0.15">
      <c r="A59" s="14">
        <v>704</v>
      </c>
      <c r="B59" s="15" t="s">
        <v>52</v>
      </c>
      <c r="C59" s="16">
        <v>37.9</v>
      </c>
      <c r="D59" s="16">
        <v>0</v>
      </c>
      <c r="E59" s="17">
        <v>37.9</v>
      </c>
    </row>
    <row r="60" spans="1:5" x14ac:dyDescent="0.15">
      <c r="A60" s="14">
        <v>705</v>
      </c>
      <c r="B60" s="15" t="s">
        <v>53</v>
      </c>
      <c r="C60" s="16">
        <v>0</v>
      </c>
      <c r="D60" s="16">
        <v>0</v>
      </c>
      <c r="E60" s="17">
        <v>0</v>
      </c>
    </row>
    <row r="61" spans="1:5" x14ac:dyDescent="0.15">
      <c r="A61" s="18">
        <v>706</v>
      </c>
      <c r="B61" s="19" t="s">
        <v>131</v>
      </c>
      <c r="C61" s="20">
        <v>0</v>
      </c>
      <c r="D61" s="20">
        <v>0</v>
      </c>
      <c r="E61" s="21">
        <v>0</v>
      </c>
    </row>
    <row r="62" spans="1:5" x14ac:dyDescent="0.15">
      <c r="A62" s="14">
        <v>707</v>
      </c>
      <c r="B62" s="22" t="s">
        <v>54</v>
      </c>
      <c r="C62" s="16"/>
      <c r="D62" s="16">
        <v>0</v>
      </c>
      <c r="E62" s="17">
        <v>0</v>
      </c>
    </row>
    <row r="63" spans="1:5" x14ac:dyDescent="0.15">
      <c r="A63" s="18">
        <v>708</v>
      </c>
      <c r="B63" s="29" t="s">
        <v>55</v>
      </c>
      <c r="C63" s="30"/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346.5</v>
      </c>
      <c r="D64" s="16">
        <v>0</v>
      </c>
      <c r="E64" s="17">
        <v>346.5</v>
      </c>
    </row>
    <row r="65" spans="1:5" x14ac:dyDescent="0.15">
      <c r="A65" s="14">
        <v>710</v>
      </c>
      <c r="B65" s="15" t="s">
        <v>57</v>
      </c>
      <c r="C65" s="16">
        <v>10100</v>
      </c>
      <c r="D65" s="16">
        <v>0</v>
      </c>
      <c r="E65" s="17">
        <v>10100</v>
      </c>
    </row>
    <row r="66" spans="1:5" x14ac:dyDescent="0.15">
      <c r="A66" s="14">
        <v>711</v>
      </c>
      <c r="B66" s="15" t="s">
        <v>58</v>
      </c>
      <c r="C66" s="16">
        <v>0</v>
      </c>
      <c r="D66" s="16">
        <v>0</v>
      </c>
      <c r="E66" s="17">
        <v>0</v>
      </c>
    </row>
    <row r="67" spans="1:5" x14ac:dyDescent="0.15">
      <c r="A67" s="14">
        <v>712</v>
      </c>
      <c r="B67" s="15" t="s">
        <v>59</v>
      </c>
      <c r="C67" s="16">
        <v>0</v>
      </c>
      <c r="D67" s="16">
        <v>0</v>
      </c>
      <c r="E67" s="17">
        <v>0</v>
      </c>
    </row>
    <row r="68" spans="1:5" x14ac:dyDescent="0.15">
      <c r="A68" s="14">
        <v>713</v>
      </c>
      <c r="B68" s="15" t="s">
        <v>60</v>
      </c>
      <c r="C68" s="16">
        <v>0</v>
      </c>
      <c r="D68" s="16">
        <v>0</v>
      </c>
      <c r="E68" s="17">
        <v>0</v>
      </c>
    </row>
    <row r="69" spans="1:5" x14ac:dyDescent="0.15">
      <c r="A69" s="14">
        <v>714</v>
      </c>
      <c r="B69" s="15" t="s">
        <v>61</v>
      </c>
      <c r="C69" s="16">
        <v>345.1</v>
      </c>
      <c r="D69" s="16">
        <v>1733.1</v>
      </c>
      <c r="E69" s="17">
        <v>2078.1999999999998</v>
      </c>
    </row>
    <row r="70" spans="1:5" x14ac:dyDescent="0.15">
      <c r="A70" s="14">
        <v>715</v>
      </c>
      <c r="B70" s="15" t="s">
        <v>132</v>
      </c>
      <c r="C70" s="16">
        <v>0</v>
      </c>
      <c r="D70" s="16">
        <v>0</v>
      </c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>
        <v>0</v>
      </c>
      <c r="D72" s="16"/>
      <c r="E72" s="17">
        <v>0</v>
      </c>
    </row>
    <row r="73" spans="1:5" x14ac:dyDescent="0.15">
      <c r="A73" s="14">
        <v>718</v>
      </c>
      <c r="B73" s="22" t="s">
        <v>135</v>
      </c>
      <c r="C73" s="16">
        <v>0</v>
      </c>
      <c r="D73" s="16"/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350.7</v>
      </c>
      <c r="E74" s="26">
        <v>350.7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0</v>
      </c>
      <c r="E75" s="17">
        <v>0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0</v>
      </c>
      <c r="E76" s="17">
        <v>0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350.7</v>
      </c>
      <c r="E77" s="17">
        <v>350.7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0</v>
      </c>
      <c r="E78" s="17">
        <v>0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0</v>
      </c>
      <c r="E79" s="17">
        <v>0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0</v>
      </c>
      <c r="E80" s="38">
        <v>0</v>
      </c>
    </row>
    <row r="81" spans="1:5" ht="13" thickTop="1" x14ac:dyDescent="0.15">
      <c r="A81" s="14">
        <v>901</v>
      </c>
      <c r="B81" s="15" t="s">
        <v>71</v>
      </c>
      <c r="C81" s="16"/>
      <c r="D81" s="16">
        <v>0</v>
      </c>
      <c r="E81" s="17">
        <v>0</v>
      </c>
    </row>
    <row r="82" spans="1:5" x14ac:dyDescent="0.15">
      <c r="A82" s="14">
        <v>902</v>
      </c>
      <c r="B82" s="15" t="s">
        <v>72</v>
      </c>
      <c r="C82" s="16"/>
      <c r="D82" s="16">
        <v>0</v>
      </c>
      <c r="E82" s="17">
        <v>0</v>
      </c>
    </row>
    <row r="83" spans="1:5" x14ac:dyDescent="0.15">
      <c r="A83" s="14">
        <v>903</v>
      </c>
      <c r="B83" s="15" t="s">
        <v>137</v>
      </c>
      <c r="C83" s="16">
        <v>24893.200000000001</v>
      </c>
      <c r="D83" s="16">
        <v>0</v>
      </c>
      <c r="E83" s="39">
        <v>24893.200000000001</v>
      </c>
    </row>
    <row r="84" spans="1:5" ht="13" thickBot="1" x14ac:dyDescent="0.2">
      <c r="A84" s="35">
        <v>904</v>
      </c>
      <c r="B84" s="36" t="s">
        <v>138</v>
      </c>
      <c r="C84" s="37">
        <v>1045.8</v>
      </c>
      <c r="D84" s="37">
        <v>556.70000000000005</v>
      </c>
      <c r="E84" s="40">
        <v>1602.5</v>
      </c>
    </row>
    <row r="85" spans="1:5" ht="14" thickTop="1" thickBot="1" x14ac:dyDescent="0.2">
      <c r="A85" s="41">
        <v>999</v>
      </c>
      <c r="B85" s="42" t="s">
        <v>139</v>
      </c>
      <c r="C85" s="43">
        <v>113209.70000000001</v>
      </c>
      <c r="D85" s="43">
        <v>189707.80000000002</v>
      </c>
      <c r="E85" s="44">
        <v>302917.5</v>
      </c>
    </row>
    <row r="89" spans="1:5" x14ac:dyDescent="0.15">
      <c r="C89" s="47"/>
      <c r="D89" s="48"/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39F0-C957-40E9-967D-46D2703A0A64}">
  <sheetPr>
    <pageSetUpPr fitToPage="1"/>
  </sheetPr>
  <dimension ref="A1:E85"/>
  <sheetViews>
    <sheetView tabSelected="1"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ht="13" x14ac:dyDescent="0.15">
      <c r="A1" s="168" t="s">
        <v>111</v>
      </c>
      <c r="B1" s="168"/>
      <c r="C1" s="168"/>
      <c r="D1" s="168"/>
      <c r="E1" s="168"/>
    </row>
    <row r="2" spans="1:5" ht="13" x14ac:dyDescent="0.15">
      <c r="A2" s="169" t="str">
        <f>'[15]Cover Page'!B12</f>
        <v>WESTERN ILLINOIS UNIVERSITY</v>
      </c>
      <c r="B2" s="169"/>
      <c r="C2" s="169"/>
      <c r="D2" s="169"/>
      <c r="E2" s="169"/>
    </row>
    <row r="3" spans="1:5" ht="13" x14ac:dyDescent="0.15">
      <c r="A3" s="168" t="s">
        <v>112</v>
      </c>
      <c r="B3" s="168"/>
      <c r="C3" s="168"/>
      <c r="D3" s="168"/>
      <c r="E3" s="168"/>
    </row>
    <row r="4" spans="1:5" ht="13" x14ac:dyDescent="0.15">
      <c r="A4" s="169" t="s">
        <v>113</v>
      </c>
      <c r="B4" s="169"/>
      <c r="C4" s="169"/>
      <c r="D4" s="169"/>
      <c r="E4" s="169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ht="13" x14ac:dyDescent="0.15">
      <c r="A6" s="49"/>
      <c r="B6" s="50"/>
      <c r="C6" s="51"/>
      <c r="D6" s="51"/>
      <c r="E6" s="51"/>
    </row>
    <row r="7" spans="1:5" ht="14" thickBot="1" x14ac:dyDescent="0.2">
      <c r="A7" s="105" t="s">
        <v>114</v>
      </c>
      <c r="B7" s="105" t="s">
        <v>115</v>
      </c>
      <c r="C7" s="105" t="s">
        <v>116</v>
      </c>
      <c r="D7" s="105" t="s">
        <v>117</v>
      </c>
      <c r="E7" s="105" t="s">
        <v>118</v>
      </c>
    </row>
    <row r="8" spans="1:5" ht="13" x14ac:dyDescent="0.15">
      <c r="A8" s="52"/>
      <c r="B8" s="53"/>
      <c r="C8" s="164" t="s">
        <v>119</v>
      </c>
      <c r="D8" s="164" t="s">
        <v>4</v>
      </c>
      <c r="E8" s="166" t="s">
        <v>120</v>
      </c>
    </row>
    <row r="9" spans="1:5" ht="13" x14ac:dyDescent="0.15">
      <c r="A9" s="52"/>
      <c r="B9" s="54"/>
      <c r="C9" s="165"/>
      <c r="D9" s="165"/>
      <c r="E9" s="167"/>
    </row>
    <row r="10" spans="1:5" ht="13" x14ac:dyDescent="0.15">
      <c r="A10" s="52"/>
      <c r="B10" s="54"/>
      <c r="C10" s="165"/>
      <c r="D10" s="165"/>
      <c r="E10" s="167"/>
    </row>
    <row r="11" spans="1:5" ht="14" thickBot="1" x14ac:dyDescent="0.2">
      <c r="A11" s="55"/>
      <c r="B11" s="56" t="s">
        <v>121</v>
      </c>
      <c r="C11" s="165"/>
      <c r="D11" s="165"/>
      <c r="E11" s="167"/>
    </row>
    <row r="12" spans="1:5" ht="14" thickBot="1" x14ac:dyDescent="0.2">
      <c r="A12" s="57">
        <v>101</v>
      </c>
      <c r="B12" s="58" t="s">
        <v>122</v>
      </c>
      <c r="C12" s="59">
        <v>54444.3</v>
      </c>
      <c r="D12" s="59">
        <v>3934.1</v>
      </c>
      <c r="E12" s="60">
        <v>58378.400000000001</v>
      </c>
    </row>
    <row r="13" spans="1:5" ht="14" thickTop="1" x14ac:dyDescent="0.15">
      <c r="A13" s="61">
        <v>102</v>
      </c>
      <c r="B13" s="62" t="s">
        <v>7</v>
      </c>
      <c r="C13" s="63">
        <v>42576.6</v>
      </c>
      <c r="D13" s="63">
        <v>2012.6</v>
      </c>
      <c r="E13" s="64">
        <v>44589.2</v>
      </c>
    </row>
    <row r="14" spans="1:5" ht="13" x14ac:dyDescent="0.15">
      <c r="A14" s="61">
        <v>103</v>
      </c>
      <c r="B14" s="62" t="s">
        <v>8</v>
      </c>
      <c r="C14" s="63"/>
      <c r="D14" s="63"/>
      <c r="E14" s="64">
        <v>0</v>
      </c>
    </row>
    <row r="15" spans="1:5" ht="13" x14ac:dyDescent="0.15">
      <c r="A15" s="61">
        <v>104</v>
      </c>
      <c r="B15" s="62" t="s">
        <v>9</v>
      </c>
      <c r="C15" s="63">
        <v>173.8</v>
      </c>
      <c r="D15" s="63"/>
      <c r="E15" s="64">
        <v>173.8</v>
      </c>
    </row>
    <row r="16" spans="1:5" ht="13" x14ac:dyDescent="0.15">
      <c r="A16" s="61">
        <v>105</v>
      </c>
      <c r="B16" s="62" t="s">
        <v>10</v>
      </c>
      <c r="C16" s="63">
        <v>1577.5</v>
      </c>
      <c r="D16" s="63"/>
      <c r="E16" s="64">
        <v>1577.5</v>
      </c>
    </row>
    <row r="17" spans="1:5" ht="13" x14ac:dyDescent="0.15">
      <c r="A17" s="61">
        <v>106</v>
      </c>
      <c r="B17" s="62" t="s">
        <v>11</v>
      </c>
      <c r="C17" s="63">
        <v>3569.1</v>
      </c>
      <c r="D17" s="63">
        <v>1346.4</v>
      </c>
      <c r="E17" s="64">
        <v>4915.5</v>
      </c>
    </row>
    <row r="18" spans="1:5" ht="13" x14ac:dyDescent="0.15">
      <c r="A18" s="65">
        <v>107</v>
      </c>
      <c r="B18" s="66" t="s">
        <v>123</v>
      </c>
      <c r="C18" s="67">
        <v>6547.2999999999993</v>
      </c>
      <c r="D18" s="67">
        <v>575.1</v>
      </c>
      <c r="E18" s="68">
        <v>7122.4</v>
      </c>
    </row>
    <row r="19" spans="1:5" ht="13" x14ac:dyDescent="0.15">
      <c r="A19" s="61">
        <v>108</v>
      </c>
      <c r="B19" s="69" t="s">
        <v>12</v>
      </c>
      <c r="C19" s="63">
        <v>399.9</v>
      </c>
      <c r="D19" s="63">
        <v>2.2999999999999998</v>
      </c>
      <c r="E19" s="64">
        <v>402.2</v>
      </c>
    </row>
    <row r="20" spans="1:5" ht="13" x14ac:dyDescent="0.15">
      <c r="A20" s="61">
        <v>109</v>
      </c>
      <c r="B20" s="69" t="s">
        <v>13</v>
      </c>
      <c r="C20" s="63">
        <v>2260.1999999999998</v>
      </c>
      <c r="D20" s="63">
        <v>310.7</v>
      </c>
      <c r="E20" s="64">
        <v>2570.8999999999996</v>
      </c>
    </row>
    <row r="21" spans="1:5" ht="13" x14ac:dyDescent="0.15">
      <c r="A21" s="61">
        <v>110</v>
      </c>
      <c r="B21" s="69" t="s">
        <v>14</v>
      </c>
      <c r="C21" s="63">
        <v>3887.2</v>
      </c>
      <c r="D21" s="63">
        <v>262.10000000000002</v>
      </c>
      <c r="E21" s="64">
        <v>4149.3</v>
      </c>
    </row>
    <row r="22" spans="1:5" ht="13" x14ac:dyDescent="0.15">
      <c r="A22" s="61">
        <v>111</v>
      </c>
      <c r="B22" s="69" t="s">
        <v>15</v>
      </c>
      <c r="C22" s="63"/>
      <c r="D22" s="63"/>
      <c r="E22" s="64">
        <v>0</v>
      </c>
    </row>
    <row r="23" spans="1:5" ht="14" thickBot="1" x14ac:dyDescent="0.2">
      <c r="A23" s="70">
        <v>201</v>
      </c>
      <c r="B23" s="71" t="s">
        <v>124</v>
      </c>
      <c r="C23" s="72">
        <v>1199.3</v>
      </c>
      <c r="D23" s="72">
        <v>4365.8</v>
      </c>
      <c r="E23" s="73">
        <v>5565.1</v>
      </c>
    </row>
    <row r="24" spans="1:5" ht="14" thickTop="1" x14ac:dyDescent="0.15">
      <c r="A24" s="61">
        <v>202</v>
      </c>
      <c r="B24" s="62" t="s">
        <v>18</v>
      </c>
      <c r="C24" s="63">
        <v>310</v>
      </c>
      <c r="D24" s="63"/>
      <c r="E24" s="64">
        <v>310</v>
      </c>
    </row>
    <row r="25" spans="1:5" ht="13" x14ac:dyDescent="0.15">
      <c r="A25" s="61">
        <v>203</v>
      </c>
      <c r="B25" s="62" t="s">
        <v>19</v>
      </c>
      <c r="C25" s="63">
        <v>461</v>
      </c>
      <c r="D25" s="63">
        <v>4272.2</v>
      </c>
      <c r="E25" s="64">
        <v>4733.2</v>
      </c>
    </row>
    <row r="26" spans="1:5" ht="13" x14ac:dyDescent="0.15">
      <c r="A26" s="61">
        <v>204</v>
      </c>
      <c r="B26" s="62" t="s">
        <v>20</v>
      </c>
      <c r="C26" s="63"/>
      <c r="D26" s="63"/>
      <c r="E26" s="64">
        <v>0</v>
      </c>
    </row>
    <row r="27" spans="1:5" ht="13" x14ac:dyDescent="0.15">
      <c r="A27" s="61">
        <v>205</v>
      </c>
      <c r="B27" s="62" t="s">
        <v>21</v>
      </c>
      <c r="C27" s="63">
        <v>428.3</v>
      </c>
      <c r="D27" s="63">
        <v>93.6</v>
      </c>
      <c r="E27" s="64">
        <v>521.9</v>
      </c>
    </row>
    <row r="28" spans="1:5" ht="14" thickBot="1" x14ac:dyDescent="0.2">
      <c r="A28" s="70">
        <v>301</v>
      </c>
      <c r="B28" s="71" t="s">
        <v>125</v>
      </c>
      <c r="C28" s="72">
        <v>1034.3</v>
      </c>
      <c r="D28" s="72">
        <v>10214.099999999999</v>
      </c>
      <c r="E28" s="73">
        <v>11248.399999999998</v>
      </c>
    </row>
    <row r="29" spans="1:5" ht="14" thickTop="1" x14ac:dyDescent="0.15">
      <c r="A29" s="61">
        <v>302</v>
      </c>
      <c r="B29" s="62" t="s">
        <v>23</v>
      </c>
      <c r="C29" s="63"/>
      <c r="D29" s="63"/>
      <c r="E29" s="64">
        <v>0</v>
      </c>
    </row>
    <row r="30" spans="1:5" ht="13" x14ac:dyDescent="0.15">
      <c r="A30" s="61">
        <v>303</v>
      </c>
      <c r="B30" s="62" t="s">
        <v>24</v>
      </c>
      <c r="C30" s="63">
        <v>232.7</v>
      </c>
      <c r="D30" s="63">
        <v>1533.4</v>
      </c>
      <c r="E30" s="64">
        <v>1766.1000000000001</v>
      </c>
    </row>
    <row r="31" spans="1:5" ht="13" x14ac:dyDescent="0.15">
      <c r="A31" s="61">
        <v>304</v>
      </c>
      <c r="B31" s="62" t="s">
        <v>25</v>
      </c>
      <c r="C31" s="63">
        <v>87.6</v>
      </c>
      <c r="D31" s="63">
        <v>380.4</v>
      </c>
      <c r="E31" s="64">
        <v>468</v>
      </c>
    </row>
    <row r="32" spans="1:5" ht="13" x14ac:dyDescent="0.15">
      <c r="A32" s="61">
        <v>305</v>
      </c>
      <c r="B32" s="62" t="s">
        <v>26</v>
      </c>
      <c r="C32" s="63">
        <v>447.7</v>
      </c>
      <c r="D32" s="63">
        <v>8300.2999999999993</v>
      </c>
      <c r="E32" s="64">
        <v>8748</v>
      </c>
    </row>
    <row r="33" spans="1:5" ht="13" x14ac:dyDescent="0.15">
      <c r="A33" s="61">
        <v>306</v>
      </c>
      <c r="B33" s="62" t="s">
        <v>27</v>
      </c>
      <c r="C33" s="63"/>
      <c r="D33" s="63"/>
      <c r="E33" s="64">
        <v>0</v>
      </c>
    </row>
    <row r="34" spans="1:5" ht="13" x14ac:dyDescent="0.15">
      <c r="A34" s="61">
        <v>307</v>
      </c>
      <c r="B34" s="62" t="s">
        <v>28</v>
      </c>
      <c r="C34" s="63">
        <v>266.3</v>
      </c>
      <c r="D34" s="63"/>
      <c r="E34" s="64">
        <v>266.3</v>
      </c>
    </row>
    <row r="35" spans="1:5" ht="14" thickBot="1" x14ac:dyDescent="0.2">
      <c r="A35" s="70">
        <v>401</v>
      </c>
      <c r="B35" s="71" t="s">
        <v>126</v>
      </c>
      <c r="C35" s="72">
        <v>6368.5</v>
      </c>
      <c r="D35" s="72">
        <v>102.2</v>
      </c>
      <c r="E35" s="73">
        <v>6470.7</v>
      </c>
    </row>
    <row r="36" spans="1:5" ht="14" thickTop="1" x14ac:dyDescent="0.15">
      <c r="A36" s="61">
        <v>402</v>
      </c>
      <c r="B36" s="74" t="s">
        <v>30</v>
      </c>
      <c r="C36" s="63">
        <v>2696</v>
      </c>
      <c r="D36" s="63"/>
      <c r="E36" s="64">
        <v>2696</v>
      </c>
    </row>
    <row r="37" spans="1:5" ht="13" x14ac:dyDescent="0.15">
      <c r="A37" s="61">
        <v>403</v>
      </c>
      <c r="B37" s="74" t="s">
        <v>31</v>
      </c>
      <c r="C37" s="63">
        <v>3531.4</v>
      </c>
      <c r="D37" s="63"/>
      <c r="E37" s="64">
        <v>3531.4</v>
      </c>
    </row>
    <row r="38" spans="1:5" ht="13" x14ac:dyDescent="0.15">
      <c r="A38" s="61">
        <v>404</v>
      </c>
      <c r="B38" s="75" t="s">
        <v>127</v>
      </c>
      <c r="C38" s="63"/>
      <c r="D38" s="63"/>
      <c r="E38" s="64">
        <v>0</v>
      </c>
    </row>
    <row r="39" spans="1:5" ht="13" x14ac:dyDescent="0.15">
      <c r="A39" s="61">
        <v>407</v>
      </c>
      <c r="B39" s="62" t="s">
        <v>32</v>
      </c>
      <c r="C39" s="63"/>
      <c r="D39" s="63"/>
      <c r="E39" s="64">
        <v>0</v>
      </c>
    </row>
    <row r="40" spans="1:5" ht="13" x14ac:dyDescent="0.15">
      <c r="A40" s="61">
        <v>408</v>
      </c>
      <c r="B40" s="62" t="s">
        <v>33</v>
      </c>
      <c r="C40" s="63"/>
      <c r="D40" s="63"/>
      <c r="E40" s="64">
        <v>0</v>
      </c>
    </row>
    <row r="41" spans="1:5" ht="13" x14ac:dyDescent="0.15">
      <c r="A41" s="61">
        <v>409</v>
      </c>
      <c r="B41" s="62" t="s">
        <v>34</v>
      </c>
      <c r="C41" s="63">
        <v>141.1</v>
      </c>
      <c r="D41" s="63">
        <v>102.2</v>
      </c>
      <c r="E41" s="64">
        <v>243.3</v>
      </c>
    </row>
    <row r="42" spans="1:5" ht="14" thickBot="1" x14ac:dyDescent="0.2">
      <c r="A42" s="70">
        <v>501</v>
      </c>
      <c r="B42" s="71" t="s">
        <v>128</v>
      </c>
      <c r="C42" s="72">
        <v>21151.800000000003</v>
      </c>
      <c r="D42" s="72">
        <v>40510.800000000003</v>
      </c>
      <c r="E42" s="73">
        <v>61662.600000000006</v>
      </c>
    </row>
    <row r="43" spans="1:5" ht="14" thickTop="1" x14ac:dyDescent="0.15">
      <c r="A43" s="61">
        <v>502</v>
      </c>
      <c r="B43" s="62" t="s">
        <v>36</v>
      </c>
      <c r="C43" s="63">
        <v>371.9</v>
      </c>
      <c r="D43" s="63">
        <v>1025.2</v>
      </c>
      <c r="E43" s="64">
        <v>1397.1</v>
      </c>
    </row>
    <row r="44" spans="1:5" ht="13" x14ac:dyDescent="0.15">
      <c r="A44" s="61">
        <v>503</v>
      </c>
      <c r="B44" s="62" t="s">
        <v>37</v>
      </c>
      <c r="C44" s="63"/>
      <c r="D44" s="63">
        <v>4872.7</v>
      </c>
      <c r="E44" s="64">
        <v>4872.7</v>
      </c>
    </row>
    <row r="45" spans="1:5" ht="13" x14ac:dyDescent="0.15">
      <c r="A45" s="61">
        <v>504</v>
      </c>
      <c r="B45" s="62" t="s">
        <v>38</v>
      </c>
      <c r="C45" s="63">
        <v>519.9</v>
      </c>
      <c r="D45" s="63">
        <v>28.4</v>
      </c>
      <c r="E45" s="64">
        <v>548.29999999999995</v>
      </c>
    </row>
    <row r="46" spans="1:5" ht="13" x14ac:dyDescent="0.15">
      <c r="A46" s="61">
        <v>505</v>
      </c>
      <c r="B46" s="62" t="s">
        <v>39</v>
      </c>
      <c r="C46" s="63">
        <v>812.6</v>
      </c>
      <c r="D46" s="63">
        <v>36.9</v>
      </c>
      <c r="E46" s="64">
        <v>849.5</v>
      </c>
    </row>
    <row r="47" spans="1:5" ht="13" x14ac:dyDescent="0.15">
      <c r="A47" s="61">
        <v>506</v>
      </c>
      <c r="B47" s="62" t="s">
        <v>40</v>
      </c>
      <c r="C47" s="63">
        <v>16854.900000000001</v>
      </c>
      <c r="D47" s="63">
        <v>29654.7</v>
      </c>
      <c r="E47" s="64">
        <v>46509.600000000006</v>
      </c>
    </row>
    <row r="48" spans="1:5" ht="13" x14ac:dyDescent="0.15">
      <c r="A48" s="61">
        <v>507</v>
      </c>
      <c r="B48" s="62" t="s">
        <v>41</v>
      </c>
      <c r="C48" s="63">
        <v>1655.1</v>
      </c>
      <c r="D48" s="63">
        <v>4499.8</v>
      </c>
      <c r="E48" s="64">
        <v>6154.9</v>
      </c>
    </row>
    <row r="49" spans="1:5" ht="13" x14ac:dyDescent="0.15">
      <c r="A49" s="61">
        <v>508</v>
      </c>
      <c r="B49" s="62" t="s">
        <v>42</v>
      </c>
      <c r="C49" s="63">
        <v>937.4</v>
      </c>
      <c r="D49" s="63">
        <v>393.1</v>
      </c>
      <c r="E49" s="64">
        <v>1330.5</v>
      </c>
    </row>
    <row r="50" spans="1:5" ht="14" thickBot="1" x14ac:dyDescent="0.2">
      <c r="A50" s="70">
        <v>601</v>
      </c>
      <c r="B50" s="71" t="s">
        <v>129</v>
      </c>
      <c r="C50" s="72">
        <v>10810.7</v>
      </c>
      <c r="D50" s="72">
        <v>4578.8</v>
      </c>
      <c r="E50" s="73">
        <v>15389.5</v>
      </c>
    </row>
    <row r="51" spans="1:5" ht="14" thickTop="1" x14ac:dyDescent="0.15">
      <c r="A51" s="61">
        <v>602</v>
      </c>
      <c r="B51" s="62" t="s">
        <v>44</v>
      </c>
      <c r="C51" s="63">
        <v>3824.7</v>
      </c>
      <c r="D51" s="63">
        <v>111.7</v>
      </c>
      <c r="E51" s="64">
        <v>3936.3999999999996</v>
      </c>
    </row>
    <row r="52" spans="1:5" ht="13" x14ac:dyDescent="0.15">
      <c r="A52" s="61">
        <v>603</v>
      </c>
      <c r="B52" s="62" t="s">
        <v>45</v>
      </c>
      <c r="C52" s="63">
        <v>1094.2</v>
      </c>
      <c r="D52" s="63">
        <v>4467.1000000000004</v>
      </c>
      <c r="E52" s="64">
        <v>5561.3</v>
      </c>
    </row>
    <row r="53" spans="1:5" ht="13" x14ac:dyDescent="0.15">
      <c r="A53" s="61">
        <v>604</v>
      </c>
      <c r="B53" s="62" t="s">
        <v>46</v>
      </c>
      <c r="C53" s="63">
        <v>3628.1</v>
      </c>
      <c r="D53" s="63"/>
      <c r="E53" s="64">
        <v>3628.1</v>
      </c>
    </row>
    <row r="54" spans="1:5" ht="13" x14ac:dyDescent="0.15">
      <c r="A54" s="61">
        <v>605</v>
      </c>
      <c r="B54" s="62" t="s">
        <v>47</v>
      </c>
      <c r="C54" s="63"/>
      <c r="D54" s="63"/>
      <c r="E54" s="64">
        <v>0</v>
      </c>
    </row>
    <row r="55" spans="1:5" ht="13" x14ac:dyDescent="0.15">
      <c r="A55" s="61">
        <v>606</v>
      </c>
      <c r="B55" s="62" t="s">
        <v>48</v>
      </c>
      <c r="C55" s="63">
        <v>2263.6999999999998</v>
      </c>
      <c r="D55" s="63"/>
      <c r="E55" s="64">
        <v>2263.6999999999998</v>
      </c>
    </row>
    <row r="56" spans="1:5" ht="14" thickBot="1" x14ac:dyDescent="0.2">
      <c r="A56" s="70">
        <v>701</v>
      </c>
      <c r="B56" s="71" t="s">
        <v>130</v>
      </c>
      <c r="C56" s="72">
        <v>12089</v>
      </c>
      <c r="D56" s="72">
        <v>8696.8000000000011</v>
      </c>
      <c r="E56" s="73">
        <v>20785.800000000003</v>
      </c>
    </row>
    <row r="57" spans="1:5" ht="14" thickTop="1" x14ac:dyDescent="0.15">
      <c r="A57" s="61">
        <v>702</v>
      </c>
      <c r="B57" s="62" t="s">
        <v>50</v>
      </c>
      <c r="C57" s="63">
        <v>266.60000000000002</v>
      </c>
      <c r="D57" s="63">
        <v>241.2</v>
      </c>
      <c r="E57" s="64">
        <v>507.8</v>
      </c>
    </row>
    <row r="58" spans="1:5" ht="13" x14ac:dyDescent="0.15">
      <c r="A58" s="61">
        <v>703</v>
      </c>
      <c r="B58" s="62" t="s">
        <v>51</v>
      </c>
      <c r="C58" s="63">
        <v>1753.4</v>
      </c>
      <c r="D58" s="63">
        <v>2858.9</v>
      </c>
      <c r="E58" s="64">
        <v>4612.3</v>
      </c>
    </row>
    <row r="59" spans="1:5" ht="13" x14ac:dyDescent="0.15">
      <c r="A59" s="61">
        <v>704</v>
      </c>
      <c r="B59" s="62" t="s">
        <v>52</v>
      </c>
      <c r="C59" s="63">
        <v>2841.4</v>
      </c>
      <c r="D59" s="63">
        <v>1986.4</v>
      </c>
      <c r="E59" s="64">
        <v>4827.8</v>
      </c>
    </row>
    <row r="60" spans="1:5" ht="13" x14ac:dyDescent="0.15">
      <c r="A60" s="61">
        <v>705</v>
      </c>
      <c r="B60" s="62" t="s">
        <v>53</v>
      </c>
      <c r="C60" s="63">
        <v>475.2</v>
      </c>
      <c r="D60" s="63">
        <v>187.6</v>
      </c>
      <c r="E60" s="64">
        <v>662.8</v>
      </c>
    </row>
    <row r="61" spans="1:5" ht="13" x14ac:dyDescent="0.15">
      <c r="A61" s="65">
        <v>706</v>
      </c>
      <c r="B61" s="66" t="s">
        <v>131</v>
      </c>
      <c r="C61" s="67">
        <v>3604.4</v>
      </c>
      <c r="D61" s="67">
        <v>2671.5</v>
      </c>
      <c r="E61" s="68">
        <v>6275.9</v>
      </c>
    </row>
    <row r="62" spans="1:5" ht="13" x14ac:dyDescent="0.15">
      <c r="A62" s="61">
        <v>707</v>
      </c>
      <c r="B62" s="69" t="s">
        <v>54</v>
      </c>
      <c r="C62" s="63">
        <v>3604.4</v>
      </c>
      <c r="D62" s="63">
        <v>2671.5</v>
      </c>
      <c r="E62" s="64">
        <v>6275.9</v>
      </c>
    </row>
    <row r="63" spans="1:5" ht="13" x14ac:dyDescent="0.15">
      <c r="A63" s="65">
        <v>708</v>
      </c>
      <c r="B63" s="76" t="s">
        <v>55</v>
      </c>
      <c r="C63" s="77"/>
      <c r="D63" s="77"/>
      <c r="E63" s="68">
        <v>0</v>
      </c>
    </row>
    <row r="64" spans="1:5" ht="13" x14ac:dyDescent="0.15">
      <c r="A64" s="61">
        <v>709</v>
      </c>
      <c r="B64" s="62" t="s">
        <v>56</v>
      </c>
      <c r="C64" s="63">
        <v>327</v>
      </c>
      <c r="D64" s="63">
        <v>626.20000000000005</v>
      </c>
      <c r="E64" s="64">
        <v>953.2</v>
      </c>
    </row>
    <row r="65" spans="1:5" ht="13" x14ac:dyDescent="0.15">
      <c r="A65" s="61">
        <v>710</v>
      </c>
      <c r="B65" s="62" t="s">
        <v>57</v>
      </c>
      <c r="C65" s="63">
        <v>571.4</v>
      </c>
      <c r="D65" s="63"/>
      <c r="E65" s="64">
        <v>571.4</v>
      </c>
    </row>
    <row r="66" spans="1:5" ht="13" x14ac:dyDescent="0.15">
      <c r="A66" s="61">
        <v>711</v>
      </c>
      <c r="B66" s="62" t="s">
        <v>58</v>
      </c>
      <c r="C66" s="63">
        <v>1862.6</v>
      </c>
      <c r="D66" s="63"/>
      <c r="E66" s="64">
        <v>1862.6</v>
      </c>
    </row>
    <row r="67" spans="1:5" ht="13" x14ac:dyDescent="0.15">
      <c r="A67" s="61">
        <v>712</v>
      </c>
      <c r="B67" s="62" t="s">
        <v>59</v>
      </c>
      <c r="C67" s="63">
        <v>125</v>
      </c>
      <c r="D67" s="63">
        <v>125</v>
      </c>
      <c r="E67" s="64">
        <v>250</v>
      </c>
    </row>
    <row r="68" spans="1:5" ht="13" x14ac:dyDescent="0.15">
      <c r="A68" s="61">
        <v>713</v>
      </c>
      <c r="B68" s="62" t="s">
        <v>60</v>
      </c>
      <c r="C68" s="63"/>
      <c r="D68" s="63"/>
      <c r="E68" s="64">
        <v>0</v>
      </c>
    </row>
    <row r="69" spans="1:5" ht="13" x14ac:dyDescent="0.15">
      <c r="A69" s="61">
        <v>714</v>
      </c>
      <c r="B69" s="62" t="s">
        <v>61</v>
      </c>
      <c r="C69" s="63"/>
      <c r="D69" s="63"/>
      <c r="E69" s="64">
        <v>0</v>
      </c>
    </row>
    <row r="70" spans="1:5" ht="13" x14ac:dyDescent="0.15">
      <c r="A70" s="61">
        <v>715</v>
      </c>
      <c r="B70" s="62" t="s">
        <v>132</v>
      </c>
      <c r="C70" s="63">
        <v>262</v>
      </c>
      <c r="D70" s="63"/>
      <c r="E70" s="64">
        <v>262</v>
      </c>
    </row>
    <row r="71" spans="1:5" ht="13" x14ac:dyDescent="0.15">
      <c r="A71" s="65">
        <v>716</v>
      </c>
      <c r="B71" s="66" t="s">
        <v>133</v>
      </c>
      <c r="C71" s="67">
        <v>0</v>
      </c>
      <c r="D71" s="67">
        <v>0</v>
      </c>
      <c r="E71" s="68">
        <v>0</v>
      </c>
    </row>
    <row r="72" spans="1:5" ht="13" x14ac:dyDescent="0.15">
      <c r="A72" s="61">
        <v>717</v>
      </c>
      <c r="B72" s="69" t="s">
        <v>134</v>
      </c>
      <c r="C72" s="63"/>
      <c r="D72" s="63"/>
      <c r="E72" s="64">
        <v>0</v>
      </c>
    </row>
    <row r="73" spans="1:5" ht="13" x14ac:dyDescent="0.15">
      <c r="A73" s="61">
        <v>718</v>
      </c>
      <c r="B73" s="69" t="s">
        <v>135</v>
      </c>
      <c r="C73" s="63"/>
      <c r="D73" s="63"/>
      <c r="E73" s="64">
        <v>0</v>
      </c>
    </row>
    <row r="74" spans="1:5" ht="14" thickBot="1" x14ac:dyDescent="0.2">
      <c r="A74" s="70">
        <v>801</v>
      </c>
      <c r="B74" s="71" t="s">
        <v>136</v>
      </c>
      <c r="C74" s="72">
        <v>0</v>
      </c>
      <c r="D74" s="72">
        <v>22187.999999999996</v>
      </c>
      <c r="E74" s="73">
        <v>22187.999999999996</v>
      </c>
    </row>
    <row r="75" spans="1:5" ht="14" thickTop="1" x14ac:dyDescent="0.15">
      <c r="A75" s="61">
        <v>802</v>
      </c>
      <c r="B75" s="62" t="s">
        <v>64</v>
      </c>
      <c r="C75" s="63"/>
      <c r="D75" s="63">
        <v>8567.9</v>
      </c>
      <c r="E75" s="64">
        <v>8567.9</v>
      </c>
    </row>
    <row r="76" spans="1:5" ht="13" x14ac:dyDescent="0.15">
      <c r="A76" s="61">
        <v>803</v>
      </c>
      <c r="B76" s="62" t="s">
        <v>65</v>
      </c>
      <c r="C76" s="63"/>
      <c r="D76" s="63">
        <v>8030.4</v>
      </c>
      <c r="E76" s="64">
        <v>8030.4</v>
      </c>
    </row>
    <row r="77" spans="1:5" ht="13" x14ac:dyDescent="0.15">
      <c r="A77" s="61">
        <v>804</v>
      </c>
      <c r="B77" s="62" t="s">
        <v>66</v>
      </c>
      <c r="C77" s="63"/>
      <c r="D77" s="63">
        <v>2416.6</v>
      </c>
      <c r="E77" s="64">
        <v>2416.6</v>
      </c>
    </row>
    <row r="78" spans="1:5" ht="13" x14ac:dyDescent="0.15">
      <c r="A78" s="61">
        <v>805</v>
      </c>
      <c r="B78" s="62" t="s">
        <v>67</v>
      </c>
      <c r="C78" s="63"/>
      <c r="D78" s="63">
        <v>2123.8000000000002</v>
      </c>
      <c r="E78" s="64">
        <v>2123.8000000000002</v>
      </c>
    </row>
    <row r="79" spans="1:5" ht="13" x14ac:dyDescent="0.15">
      <c r="A79" s="61">
        <v>806</v>
      </c>
      <c r="B79" s="62" t="s">
        <v>68</v>
      </c>
      <c r="C79" s="63"/>
      <c r="D79" s="63">
        <v>1049.3</v>
      </c>
      <c r="E79" s="64">
        <v>1049.3</v>
      </c>
    </row>
    <row r="80" spans="1:5" ht="14" thickBot="1" x14ac:dyDescent="0.2">
      <c r="A80" s="78">
        <v>807</v>
      </c>
      <c r="B80" s="79" t="s">
        <v>69</v>
      </c>
      <c r="C80" s="80"/>
      <c r="D80" s="80"/>
      <c r="E80" s="81">
        <v>0</v>
      </c>
    </row>
    <row r="81" spans="1:5" ht="14" thickTop="1" x14ac:dyDescent="0.15">
      <c r="A81" s="61">
        <v>901</v>
      </c>
      <c r="B81" s="62" t="s">
        <v>71</v>
      </c>
      <c r="C81" s="63"/>
      <c r="D81" s="63">
        <v>31.4</v>
      </c>
      <c r="E81" s="64">
        <v>31.4</v>
      </c>
    </row>
    <row r="82" spans="1:5" ht="13" x14ac:dyDescent="0.15">
      <c r="A82" s="61">
        <v>902</v>
      </c>
      <c r="B82" s="62" t="s">
        <v>72</v>
      </c>
      <c r="C82" s="63"/>
      <c r="D82" s="63"/>
      <c r="E82" s="64">
        <v>0</v>
      </c>
    </row>
    <row r="83" spans="1:5" ht="13" x14ac:dyDescent="0.15">
      <c r="A83" s="61">
        <v>903</v>
      </c>
      <c r="B83" s="62" t="s">
        <v>137</v>
      </c>
      <c r="C83" s="63">
        <v>1944.8</v>
      </c>
      <c r="D83" s="63">
        <v>1041.9000000000001</v>
      </c>
      <c r="E83" s="82">
        <v>2986.7</v>
      </c>
    </row>
    <row r="84" spans="1:5" ht="14" thickBot="1" x14ac:dyDescent="0.2">
      <c r="A84" s="78">
        <v>904</v>
      </c>
      <c r="B84" s="79" t="s">
        <v>138</v>
      </c>
      <c r="C84" s="80">
        <v>1040.5999999999999</v>
      </c>
      <c r="D84" s="80">
        <v>229.2</v>
      </c>
      <c r="E84" s="83">
        <v>1269.8</v>
      </c>
    </row>
    <row r="85" spans="1:5" ht="15" thickTop="1" thickBot="1" x14ac:dyDescent="0.2">
      <c r="A85" s="84">
        <v>999</v>
      </c>
      <c r="B85" s="85" t="s">
        <v>139</v>
      </c>
      <c r="C85" s="86">
        <v>110083.30000000002</v>
      </c>
      <c r="D85" s="86">
        <v>95893.099999999991</v>
      </c>
      <c r="E85" s="87">
        <v>205976.40000000002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4EEC6-1A3B-4A03-A2DE-CDEDEEEC06F2}"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'[16]Cover Page'!B12</f>
        <v>CHICAGO STATE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2" t="s">
        <v>141</v>
      </c>
      <c r="B5" s="161"/>
      <c r="C5" s="161"/>
      <c r="D5" s="161"/>
      <c r="E5" s="161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24207.699999999997</v>
      </c>
      <c r="D12" s="12">
        <v>2218.2999999999997</v>
      </c>
      <c r="E12" s="13">
        <v>26425.999999999996</v>
      </c>
    </row>
    <row r="13" spans="1:5" ht="13" thickTop="1" x14ac:dyDescent="0.15">
      <c r="A13" s="14">
        <v>102</v>
      </c>
      <c r="B13" s="15" t="s">
        <v>7</v>
      </c>
      <c r="C13" s="16">
        <v>19255</v>
      </c>
      <c r="D13" s="16">
        <v>1977.6999999999996</v>
      </c>
      <c r="E13" s="17">
        <v>21232.7</v>
      </c>
    </row>
    <row r="14" spans="1:5" x14ac:dyDescent="0.15">
      <c r="A14" s="14">
        <v>103</v>
      </c>
      <c r="B14" s="15" t="s">
        <v>8</v>
      </c>
      <c r="C14" s="16"/>
      <c r="D14" s="16">
        <v>29.000000000000004</v>
      </c>
      <c r="E14" s="17">
        <v>29.000000000000004</v>
      </c>
    </row>
    <row r="15" spans="1:5" x14ac:dyDescent="0.15">
      <c r="A15" s="14">
        <v>104</v>
      </c>
      <c r="B15" s="15" t="s">
        <v>9</v>
      </c>
      <c r="C15" s="16">
        <v>313.8</v>
      </c>
      <c r="D15" s="16">
        <v>41.3</v>
      </c>
      <c r="E15" s="17">
        <v>355.1</v>
      </c>
    </row>
    <row r="16" spans="1:5" x14ac:dyDescent="0.15">
      <c r="A16" s="14">
        <v>105</v>
      </c>
      <c r="B16" s="15" t="s">
        <v>10</v>
      </c>
      <c r="C16" s="16">
        <v>116.5</v>
      </c>
      <c r="D16" s="16">
        <v>7.8</v>
      </c>
      <c r="E16" s="17">
        <v>124.3</v>
      </c>
    </row>
    <row r="17" spans="1:5" x14ac:dyDescent="0.15">
      <c r="A17" s="14">
        <v>106</v>
      </c>
      <c r="B17" s="15" t="s">
        <v>11</v>
      </c>
      <c r="C17" s="16">
        <v>1579.8999999999996</v>
      </c>
      <c r="D17" s="16">
        <v>67</v>
      </c>
      <c r="E17" s="17">
        <v>1646.8999999999996</v>
      </c>
    </row>
    <row r="18" spans="1:5" x14ac:dyDescent="0.15">
      <c r="A18" s="18">
        <v>107</v>
      </c>
      <c r="B18" s="19" t="s">
        <v>123</v>
      </c>
      <c r="C18" s="20">
        <v>2942.5000000000005</v>
      </c>
      <c r="D18" s="20">
        <v>95.500000000000057</v>
      </c>
      <c r="E18" s="21">
        <v>3038.0000000000005</v>
      </c>
    </row>
    <row r="19" spans="1:5" x14ac:dyDescent="0.15">
      <c r="A19" s="14">
        <v>108</v>
      </c>
      <c r="B19" s="22" t="s">
        <v>12</v>
      </c>
      <c r="C19" s="16"/>
      <c r="D19" s="16"/>
      <c r="E19" s="17">
        <v>0</v>
      </c>
    </row>
    <row r="20" spans="1:5" x14ac:dyDescent="0.15">
      <c r="A20" s="14">
        <v>109</v>
      </c>
      <c r="B20" s="22" t="s">
        <v>13</v>
      </c>
      <c r="C20" s="16">
        <v>171.50000000000068</v>
      </c>
      <c r="D20" s="16">
        <v>57.600000000000044</v>
      </c>
      <c r="E20" s="17">
        <v>229.10000000000073</v>
      </c>
    </row>
    <row r="21" spans="1:5" x14ac:dyDescent="0.15">
      <c r="A21" s="14">
        <v>110</v>
      </c>
      <c r="B21" s="22" t="s">
        <v>14</v>
      </c>
      <c r="C21" s="16">
        <v>2718.1</v>
      </c>
      <c r="D21" s="16">
        <v>36.400000000000006</v>
      </c>
      <c r="E21" s="17">
        <v>2754.5</v>
      </c>
    </row>
    <row r="22" spans="1:5" x14ac:dyDescent="0.15">
      <c r="A22" s="14">
        <v>111</v>
      </c>
      <c r="B22" s="22" t="s">
        <v>15</v>
      </c>
      <c r="C22" s="16">
        <v>52.900000000000006</v>
      </c>
      <c r="D22" s="16">
        <v>1.5</v>
      </c>
      <c r="E22" s="17">
        <v>54.400000000000006</v>
      </c>
    </row>
    <row r="23" spans="1:5" ht="13" thickBot="1" x14ac:dyDescent="0.2">
      <c r="A23" s="23">
        <v>201</v>
      </c>
      <c r="B23" s="24" t="s">
        <v>124</v>
      </c>
      <c r="C23" s="25">
        <v>276</v>
      </c>
      <c r="D23" s="25">
        <v>706.59999999999991</v>
      </c>
      <c r="E23" s="26">
        <v>982.59999999999991</v>
      </c>
    </row>
    <row r="24" spans="1:5" ht="13" thickTop="1" x14ac:dyDescent="0.15">
      <c r="A24" s="14">
        <v>202</v>
      </c>
      <c r="B24" s="15" t="s">
        <v>18</v>
      </c>
      <c r="C24" s="16"/>
      <c r="D24" s="16">
        <v>8.1999999999999993</v>
      </c>
      <c r="E24" s="17">
        <v>8.1999999999999993</v>
      </c>
    </row>
    <row r="25" spans="1:5" x14ac:dyDescent="0.15">
      <c r="A25" s="14">
        <v>203</v>
      </c>
      <c r="B25" s="15" t="s">
        <v>19</v>
      </c>
      <c r="C25" s="16">
        <v>-14.3</v>
      </c>
      <c r="D25" s="16">
        <v>350.09999999999997</v>
      </c>
      <c r="E25" s="17">
        <v>335.79999999999995</v>
      </c>
    </row>
    <row r="26" spans="1:5" x14ac:dyDescent="0.15">
      <c r="A26" s="14">
        <v>204</v>
      </c>
      <c r="B26" s="15" t="s">
        <v>20</v>
      </c>
      <c r="C26" s="16"/>
      <c r="D26" s="16"/>
      <c r="E26" s="17">
        <v>0</v>
      </c>
    </row>
    <row r="27" spans="1:5" x14ac:dyDescent="0.15">
      <c r="A27" s="14">
        <v>205</v>
      </c>
      <c r="B27" s="15" t="s">
        <v>21</v>
      </c>
      <c r="C27" s="16">
        <v>290.3</v>
      </c>
      <c r="D27" s="16">
        <v>348.3</v>
      </c>
      <c r="E27" s="17">
        <v>638.6</v>
      </c>
    </row>
    <row r="28" spans="1:5" ht="13" thickBot="1" x14ac:dyDescent="0.2">
      <c r="A28" s="23">
        <v>301</v>
      </c>
      <c r="B28" s="24" t="s">
        <v>125</v>
      </c>
      <c r="C28" s="25">
        <v>83.100000000000009</v>
      </c>
      <c r="D28" s="25">
        <v>1987.8000000000011</v>
      </c>
      <c r="E28" s="26">
        <v>2070.900000000001</v>
      </c>
    </row>
    <row r="29" spans="1:5" ht="13" thickTop="1" x14ac:dyDescent="0.15">
      <c r="A29" s="14">
        <v>302</v>
      </c>
      <c r="B29" s="15" t="s">
        <v>23</v>
      </c>
      <c r="C29" s="16"/>
      <c r="D29" s="16"/>
      <c r="E29" s="17">
        <v>0</v>
      </c>
    </row>
    <row r="30" spans="1:5" x14ac:dyDescent="0.15">
      <c r="A30" s="14">
        <v>303</v>
      </c>
      <c r="B30" s="15" t="s">
        <v>24</v>
      </c>
      <c r="C30" s="16">
        <v>71.600000000000009</v>
      </c>
      <c r="D30" s="16">
        <v>1671.400000000001</v>
      </c>
      <c r="E30" s="17">
        <v>1743.0000000000009</v>
      </c>
    </row>
    <row r="31" spans="1:5" x14ac:dyDescent="0.15">
      <c r="A31" s="14">
        <v>304</v>
      </c>
      <c r="B31" s="15" t="s">
        <v>25</v>
      </c>
      <c r="C31" s="16"/>
      <c r="D31" s="16"/>
      <c r="E31" s="17">
        <v>0</v>
      </c>
    </row>
    <row r="32" spans="1:5" x14ac:dyDescent="0.15">
      <c r="A32" s="14">
        <v>305</v>
      </c>
      <c r="B32" s="15" t="s">
        <v>26</v>
      </c>
      <c r="C32" s="16">
        <v>11.5</v>
      </c>
      <c r="D32" s="16">
        <v>316.40000000000009</v>
      </c>
      <c r="E32" s="17">
        <v>327.90000000000009</v>
      </c>
    </row>
    <row r="33" spans="1:5" x14ac:dyDescent="0.15">
      <c r="A33" s="14">
        <v>306</v>
      </c>
      <c r="B33" s="15" t="s">
        <v>27</v>
      </c>
      <c r="C33" s="16"/>
      <c r="D33" s="16"/>
      <c r="E33" s="17">
        <v>0</v>
      </c>
    </row>
    <row r="34" spans="1:5" x14ac:dyDescent="0.15">
      <c r="A34" s="14">
        <v>307</v>
      </c>
      <c r="B34" s="15" t="s">
        <v>28</v>
      </c>
      <c r="C34" s="16"/>
      <c r="D34" s="16"/>
      <c r="E34" s="17">
        <v>0</v>
      </c>
    </row>
    <row r="35" spans="1:5" ht="13" thickBot="1" x14ac:dyDescent="0.2">
      <c r="A35" s="23">
        <v>401</v>
      </c>
      <c r="B35" s="24" t="s">
        <v>126</v>
      </c>
      <c r="C35" s="25">
        <v>4662.1000000000013</v>
      </c>
      <c r="D35" s="25">
        <v>284.59999999999997</v>
      </c>
      <c r="E35" s="26">
        <v>4946.7000000000016</v>
      </c>
    </row>
    <row r="36" spans="1:5" ht="13" thickTop="1" x14ac:dyDescent="0.15">
      <c r="A36" s="14">
        <v>402</v>
      </c>
      <c r="B36" s="27" t="s">
        <v>30</v>
      </c>
      <c r="C36" s="16">
        <v>2790.1000000000013</v>
      </c>
      <c r="D36" s="16">
        <v>50.6</v>
      </c>
      <c r="E36" s="17">
        <v>2840.7000000000012</v>
      </c>
    </row>
    <row r="37" spans="1:5" x14ac:dyDescent="0.15">
      <c r="A37" s="14">
        <v>403</v>
      </c>
      <c r="B37" s="27" t="s">
        <v>31</v>
      </c>
      <c r="C37" s="16">
        <v>1872</v>
      </c>
      <c r="D37" s="16">
        <v>154.99999999999997</v>
      </c>
      <c r="E37" s="17">
        <v>2027</v>
      </c>
    </row>
    <row r="38" spans="1:5" x14ac:dyDescent="0.15">
      <c r="A38" s="14">
        <v>404</v>
      </c>
      <c r="B38" s="28" t="s">
        <v>127</v>
      </c>
      <c r="C38" s="16">
        <v>811.50000000000011</v>
      </c>
      <c r="D38" s="16">
        <v>64.8</v>
      </c>
      <c r="E38" s="17">
        <v>876.30000000000007</v>
      </c>
    </row>
    <row r="39" spans="1:5" x14ac:dyDescent="0.15">
      <c r="A39" s="14">
        <v>407</v>
      </c>
      <c r="B39" s="15" t="s">
        <v>32</v>
      </c>
      <c r="C39" s="16"/>
      <c r="D39" s="16"/>
      <c r="E39" s="17">
        <v>0</v>
      </c>
    </row>
    <row r="40" spans="1:5" x14ac:dyDescent="0.15">
      <c r="A40" s="14">
        <v>408</v>
      </c>
      <c r="B40" s="15" t="s">
        <v>33</v>
      </c>
      <c r="C40" s="16"/>
      <c r="D40" s="16"/>
      <c r="E40" s="17">
        <v>0</v>
      </c>
    </row>
    <row r="41" spans="1:5" x14ac:dyDescent="0.15">
      <c r="A41" s="14">
        <v>409</v>
      </c>
      <c r="B41" s="15" t="s">
        <v>34</v>
      </c>
      <c r="C41" s="16"/>
      <c r="D41" s="16">
        <v>79</v>
      </c>
      <c r="E41" s="17">
        <v>79</v>
      </c>
    </row>
    <row r="42" spans="1:5" ht="13" thickBot="1" x14ac:dyDescent="0.2">
      <c r="A42" s="23">
        <v>501</v>
      </c>
      <c r="B42" s="24" t="s">
        <v>128</v>
      </c>
      <c r="C42" s="25">
        <v>6103.7999999999975</v>
      </c>
      <c r="D42" s="25">
        <v>15806.6</v>
      </c>
      <c r="E42" s="26">
        <v>21910.399999999998</v>
      </c>
    </row>
    <row r="43" spans="1:5" ht="13" thickTop="1" x14ac:dyDescent="0.15">
      <c r="A43" s="14">
        <v>502</v>
      </c>
      <c r="B43" s="15" t="s">
        <v>36</v>
      </c>
      <c r="C43" s="16">
        <v>146.4</v>
      </c>
      <c r="D43" s="16">
        <v>314.8</v>
      </c>
      <c r="E43" s="17">
        <v>461.20000000000005</v>
      </c>
    </row>
    <row r="44" spans="1:5" x14ac:dyDescent="0.15">
      <c r="A44" s="14">
        <v>503</v>
      </c>
      <c r="B44" s="15" t="s">
        <v>37</v>
      </c>
      <c r="C44" s="16">
        <v>-4.5</v>
      </c>
      <c r="D44" s="16">
        <v>369.9</v>
      </c>
      <c r="E44" s="17">
        <v>365.4</v>
      </c>
    </row>
    <row r="45" spans="1:5" x14ac:dyDescent="0.15">
      <c r="A45" s="14">
        <v>504</v>
      </c>
      <c r="B45" s="15" t="s">
        <v>38</v>
      </c>
      <c r="C45" s="16">
        <v>245.80000000000004</v>
      </c>
      <c r="D45" s="16">
        <v>4.5</v>
      </c>
      <c r="E45" s="17">
        <v>250.30000000000004</v>
      </c>
    </row>
    <row r="46" spans="1:5" x14ac:dyDescent="0.15">
      <c r="A46" s="14">
        <v>505</v>
      </c>
      <c r="B46" s="15" t="s">
        <v>39</v>
      </c>
      <c r="C46" s="16">
        <v>560.20000000000005</v>
      </c>
      <c r="D46" s="16">
        <v>20.299999999999997</v>
      </c>
      <c r="E46" s="17">
        <v>580.5</v>
      </c>
    </row>
    <row r="47" spans="1:5" x14ac:dyDescent="0.15">
      <c r="A47" s="14">
        <v>506</v>
      </c>
      <c r="B47" s="15" t="s">
        <v>40</v>
      </c>
      <c r="C47" s="16">
        <v>1214.9000000000001</v>
      </c>
      <c r="D47" s="16">
        <v>8882.2999999999993</v>
      </c>
      <c r="E47" s="17">
        <v>10097.199999999999</v>
      </c>
    </row>
    <row r="48" spans="1:5" x14ac:dyDescent="0.15">
      <c r="A48" s="14">
        <v>507</v>
      </c>
      <c r="B48" s="15" t="s">
        <v>41</v>
      </c>
      <c r="C48" s="16">
        <v>3370.0999999999981</v>
      </c>
      <c r="D48" s="16">
        <v>4043</v>
      </c>
      <c r="E48" s="17">
        <v>7413.0999999999985</v>
      </c>
    </row>
    <row r="49" spans="1:5" x14ac:dyDescent="0.15">
      <c r="A49" s="14">
        <v>508</v>
      </c>
      <c r="B49" s="15" t="s">
        <v>42</v>
      </c>
      <c r="C49" s="16">
        <v>570.9</v>
      </c>
      <c r="D49" s="16">
        <v>2171.8000000000006</v>
      </c>
      <c r="E49" s="17">
        <v>2742.7000000000007</v>
      </c>
    </row>
    <row r="50" spans="1:5" ht="13" thickBot="1" x14ac:dyDescent="0.2">
      <c r="A50" s="23">
        <v>601</v>
      </c>
      <c r="B50" s="24" t="s">
        <v>129</v>
      </c>
      <c r="C50" s="25">
        <v>11153.600000000004</v>
      </c>
      <c r="D50" s="25">
        <v>314.2</v>
      </c>
      <c r="E50" s="26">
        <v>11467.800000000005</v>
      </c>
    </row>
    <row r="51" spans="1:5" ht="13" thickTop="1" x14ac:dyDescent="0.15">
      <c r="A51" s="14">
        <v>602</v>
      </c>
      <c r="B51" s="15" t="s">
        <v>44</v>
      </c>
      <c r="C51" s="16">
        <v>4812.7000000000025</v>
      </c>
      <c r="D51" s="16">
        <v>56.099999999999987</v>
      </c>
      <c r="E51" s="17">
        <v>4868.8000000000029</v>
      </c>
    </row>
    <row r="52" spans="1:5" x14ac:dyDescent="0.15">
      <c r="A52" s="14">
        <v>603</v>
      </c>
      <c r="B52" s="15" t="s">
        <v>45</v>
      </c>
      <c r="C52" s="16">
        <v>1780.1</v>
      </c>
      <c r="D52" s="16">
        <v>159.5</v>
      </c>
      <c r="E52" s="17">
        <v>1939.6</v>
      </c>
    </row>
    <row r="53" spans="1:5" x14ac:dyDescent="0.15">
      <c r="A53" s="14">
        <v>604</v>
      </c>
      <c r="B53" s="15" t="s">
        <v>46</v>
      </c>
      <c r="C53" s="16">
        <v>2879.7000000000007</v>
      </c>
      <c r="D53" s="16">
        <v>77.700000000000017</v>
      </c>
      <c r="E53" s="17">
        <v>2957.4000000000005</v>
      </c>
    </row>
    <row r="54" spans="1:5" x14ac:dyDescent="0.15">
      <c r="A54" s="14">
        <v>605</v>
      </c>
      <c r="B54" s="15" t="s">
        <v>47</v>
      </c>
      <c r="C54" s="16"/>
      <c r="D54" s="16"/>
      <c r="E54" s="17">
        <v>0</v>
      </c>
    </row>
    <row r="55" spans="1:5" x14ac:dyDescent="0.15">
      <c r="A55" s="14">
        <v>606</v>
      </c>
      <c r="B55" s="15" t="s">
        <v>48</v>
      </c>
      <c r="C55" s="16">
        <v>1681.0999999999997</v>
      </c>
      <c r="D55" s="16">
        <v>20.9</v>
      </c>
      <c r="E55" s="17">
        <v>1701.9999999999998</v>
      </c>
    </row>
    <row r="56" spans="1:5" ht="13" thickBot="1" x14ac:dyDescent="0.2">
      <c r="A56" s="23">
        <v>701</v>
      </c>
      <c r="B56" s="24" t="s">
        <v>130</v>
      </c>
      <c r="C56" s="25">
        <v>11562.500000000002</v>
      </c>
      <c r="D56" s="25">
        <v>1361.2</v>
      </c>
      <c r="E56" s="26">
        <v>12923.700000000003</v>
      </c>
    </row>
    <row r="57" spans="1:5" ht="13" thickTop="1" x14ac:dyDescent="0.15">
      <c r="A57" s="14">
        <v>702</v>
      </c>
      <c r="B57" s="15" t="s">
        <v>50</v>
      </c>
      <c r="C57" s="16">
        <v>386.9</v>
      </c>
      <c r="D57" s="16">
        <v>2.7</v>
      </c>
      <c r="E57" s="17">
        <v>389.59999999999997</v>
      </c>
    </row>
    <row r="58" spans="1:5" x14ac:dyDescent="0.15">
      <c r="A58" s="14">
        <v>703</v>
      </c>
      <c r="B58" s="15" t="s">
        <v>51</v>
      </c>
      <c r="C58" s="16">
        <v>1058.7999999999997</v>
      </c>
      <c r="D58" s="16">
        <v>264.2000000000001</v>
      </c>
      <c r="E58" s="17">
        <v>1322.9999999999998</v>
      </c>
    </row>
    <row r="59" spans="1:5" x14ac:dyDescent="0.15">
      <c r="A59" s="14">
        <v>704</v>
      </c>
      <c r="B59" s="15" t="s">
        <v>52</v>
      </c>
      <c r="C59" s="16">
        <v>1168.8000000000004</v>
      </c>
      <c r="D59" s="16">
        <v>375.79999999999995</v>
      </c>
      <c r="E59" s="17">
        <v>1544.6000000000004</v>
      </c>
    </row>
    <row r="60" spans="1:5" x14ac:dyDescent="0.15">
      <c r="A60" s="14">
        <v>705</v>
      </c>
      <c r="B60" s="15" t="s">
        <v>53</v>
      </c>
      <c r="C60" s="16">
        <v>509.90000000000026</v>
      </c>
      <c r="D60" s="16">
        <v>256.09999999999997</v>
      </c>
      <c r="E60" s="17">
        <v>766.00000000000023</v>
      </c>
    </row>
    <row r="61" spans="1:5" x14ac:dyDescent="0.15">
      <c r="A61" s="18">
        <v>706</v>
      </c>
      <c r="B61" s="19" t="s">
        <v>131</v>
      </c>
      <c r="C61" s="20">
        <v>2510.3000000000002</v>
      </c>
      <c r="D61" s="20">
        <v>402.5</v>
      </c>
      <c r="E61" s="21">
        <v>2912.8</v>
      </c>
    </row>
    <row r="62" spans="1:5" x14ac:dyDescent="0.15">
      <c r="A62" s="14">
        <v>707</v>
      </c>
      <c r="B62" s="22" t="s">
        <v>54</v>
      </c>
      <c r="C62" s="16">
        <v>2510.3000000000002</v>
      </c>
      <c r="D62" s="16">
        <v>402.5</v>
      </c>
      <c r="E62" s="17">
        <v>2912.8</v>
      </c>
    </row>
    <row r="63" spans="1:5" x14ac:dyDescent="0.15">
      <c r="A63" s="18">
        <v>708</v>
      </c>
      <c r="B63" s="29" t="s">
        <v>55</v>
      </c>
      <c r="C63" s="30"/>
      <c r="D63" s="30"/>
      <c r="E63" s="21">
        <v>0</v>
      </c>
    </row>
    <row r="64" spans="1:5" x14ac:dyDescent="0.15">
      <c r="A64" s="14">
        <v>709</v>
      </c>
      <c r="B64" s="15" t="s">
        <v>56</v>
      </c>
      <c r="C64" s="16">
        <v>2263.6</v>
      </c>
      <c r="D64" s="16">
        <v>18</v>
      </c>
      <c r="E64" s="17">
        <v>2281.6</v>
      </c>
    </row>
    <row r="65" spans="1:5" x14ac:dyDescent="0.15">
      <c r="A65" s="31">
        <v>710</v>
      </c>
      <c r="B65" s="32" t="s">
        <v>57</v>
      </c>
      <c r="C65" s="33">
        <v>69</v>
      </c>
      <c r="D65" s="33"/>
      <c r="E65" s="34">
        <v>69</v>
      </c>
    </row>
    <row r="66" spans="1:5" x14ac:dyDescent="0.15">
      <c r="A66" s="14">
        <v>711</v>
      </c>
      <c r="B66" s="15" t="s">
        <v>58</v>
      </c>
      <c r="C66" s="16">
        <v>2987.1000000000008</v>
      </c>
      <c r="D66" s="16">
        <v>40.799999999999997</v>
      </c>
      <c r="E66" s="17">
        <v>3027.900000000001</v>
      </c>
    </row>
    <row r="67" spans="1:5" x14ac:dyDescent="0.15">
      <c r="A67" s="14">
        <v>712</v>
      </c>
      <c r="B67" s="15" t="s">
        <v>59</v>
      </c>
      <c r="C67" s="16"/>
      <c r="D67" s="16"/>
      <c r="E67" s="17">
        <v>0</v>
      </c>
    </row>
    <row r="68" spans="1:5" x14ac:dyDescent="0.15">
      <c r="A68" s="14">
        <v>713</v>
      </c>
      <c r="B68" s="15" t="s">
        <v>60</v>
      </c>
      <c r="C68" s="16">
        <v>26.5</v>
      </c>
      <c r="D68" s="16">
        <v>1.1000000000000001</v>
      </c>
      <c r="E68" s="17">
        <v>27.6</v>
      </c>
    </row>
    <row r="69" spans="1:5" x14ac:dyDescent="0.15">
      <c r="A69" s="14">
        <v>714</v>
      </c>
      <c r="B69" s="15" t="s">
        <v>61</v>
      </c>
      <c r="C69" s="16">
        <v>272</v>
      </c>
      <c r="D69" s="16"/>
      <c r="E69" s="17">
        <v>272</v>
      </c>
    </row>
    <row r="70" spans="1:5" x14ac:dyDescent="0.15">
      <c r="A70" s="14">
        <v>715</v>
      </c>
      <c r="B70" s="15" t="s">
        <v>132</v>
      </c>
      <c r="C70" s="16">
        <v>309.60000000000002</v>
      </c>
      <c r="D70" s="16"/>
      <c r="E70" s="17">
        <v>309.60000000000002</v>
      </c>
    </row>
    <row r="71" spans="1:5" x14ac:dyDescent="0.15">
      <c r="A71" s="18">
        <v>716</v>
      </c>
      <c r="B71" s="19" t="s">
        <v>133</v>
      </c>
      <c r="C71" s="20">
        <v>2510.3000000000002</v>
      </c>
      <c r="D71" s="20">
        <v>402.5</v>
      </c>
      <c r="E71" s="21">
        <v>2912.8</v>
      </c>
    </row>
    <row r="72" spans="1:5" x14ac:dyDescent="0.15">
      <c r="A72" s="14">
        <v>717</v>
      </c>
      <c r="B72" s="22" t="s">
        <v>134</v>
      </c>
      <c r="C72" s="16">
        <v>2510.3000000000002</v>
      </c>
      <c r="D72" s="16"/>
      <c r="E72" s="17">
        <v>2510.3000000000002</v>
      </c>
    </row>
    <row r="73" spans="1:5" x14ac:dyDescent="0.15">
      <c r="A73" s="14">
        <v>718</v>
      </c>
      <c r="B73" s="22" t="s">
        <v>135</v>
      </c>
      <c r="C73" s="16"/>
      <c r="D73" s="16">
        <v>402.5</v>
      </c>
      <c r="E73" s="17">
        <v>402.5</v>
      </c>
    </row>
    <row r="74" spans="1:5" ht="13" thickBot="1" x14ac:dyDescent="0.2">
      <c r="A74" s="23">
        <v>801</v>
      </c>
      <c r="B74" s="24" t="s">
        <v>136</v>
      </c>
      <c r="C74" s="25">
        <v>1062.9000000000001</v>
      </c>
      <c r="D74" s="25">
        <v>3066.2</v>
      </c>
      <c r="E74" s="26">
        <v>4129.1000000000004</v>
      </c>
    </row>
    <row r="75" spans="1:5" ht="13" thickTop="1" x14ac:dyDescent="0.15">
      <c r="A75" s="14">
        <v>802</v>
      </c>
      <c r="B75" s="15" t="s">
        <v>64</v>
      </c>
      <c r="C75" s="16"/>
      <c r="D75" s="16">
        <v>661.4</v>
      </c>
      <c r="E75" s="17">
        <v>661.4</v>
      </c>
    </row>
    <row r="76" spans="1:5" x14ac:dyDescent="0.15">
      <c r="A76" s="14">
        <v>803</v>
      </c>
      <c r="B76" s="15" t="s">
        <v>65</v>
      </c>
      <c r="C76" s="16">
        <v>597.20000000000005</v>
      </c>
      <c r="D76" s="16">
        <v>376.9</v>
      </c>
      <c r="E76" s="17">
        <v>974.1</v>
      </c>
    </row>
    <row r="77" spans="1:5" x14ac:dyDescent="0.15">
      <c r="A77" s="14">
        <v>804</v>
      </c>
      <c r="B77" s="15" t="s">
        <v>66</v>
      </c>
      <c r="C77" s="16"/>
      <c r="D77" s="16"/>
      <c r="E77" s="17">
        <v>0</v>
      </c>
    </row>
    <row r="78" spans="1:5" x14ac:dyDescent="0.15">
      <c r="A78" s="14">
        <v>805</v>
      </c>
      <c r="B78" s="15" t="s">
        <v>67</v>
      </c>
      <c r="C78" s="16"/>
      <c r="D78" s="16">
        <v>1607.2</v>
      </c>
      <c r="E78" s="17">
        <v>1607.2</v>
      </c>
    </row>
    <row r="79" spans="1:5" x14ac:dyDescent="0.15">
      <c r="A79" s="14">
        <v>806</v>
      </c>
      <c r="B79" s="15" t="s">
        <v>68</v>
      </c>
      <c r="C79" s="16">
        <v>465.69999999999993</v>
      </c>
      <c r="D79" s="16">
        <v>304.79999999999984</v>
      </c>
      <c r="E79" s="17">
        <v>770.49999999999977</v>
      </c>
    </row>
    <row r="80" spans="1:5" ht="13" thickBot="1" x14ac:dyDescent="0.2">
      <c r="A80" s="35">
        <v>807</v>
      </c>
      <c r="B80" s="36" t="s">
        <v>69</v>
      </c>
      <c r="C80" s="37"/>
      <c r="D80" s="37">
        <v>115.90000000000002</v>
      </c>
      <c r="E80" s="38">
        <v>115.90000000000002</v>
      </c>
    </row>
    <row r="81" spans="1:5" ht="13" thickTop="1" x14ac:dyDescent="0.15">
      <c r="A81" s="14">
        <v>901</v>
      </c>
      <c r="B81" s="15" t="s">
        <v>71</v>
      </c>
      <c r="C81" s="16"/>
      <c r="D81" s="16"/>
      <c r="E81" s="17">
        <v>0</v>
      </c>
    </row>
    <row r="82" spans="1:5" x14ac:dyDescent="0.15">
      <c r="A82" s="14">
        <v>902</v>
      </c>
      <c r="B82" s="15" t="s">
        <v>72</v>
      </c>
      <c r="C82" s="16"/>
      <c r="D82" s="16"/>
      <c r="E82" s="17">
        <v>0</v>
      </c>
    </row>
    <row r="83" spans="1:5" x14ac:dyDescent="0.15">
      <c r="A83" s="14">
        <v>903</v>
      </c>
      <c r="B83" s="15" t="s">
        <v>137</v>
      </c>
      <c r="C83" s="16">
        <v>1025</v>
      </c>
      <c r="D83" s="16">
        <v>412.60000000000008</v>
      </c>
      <c r="E83" s="39">
        <v>1437.6000000000001</v>
      </c>
    </row>
    <row r="84" spans="1:5" ht="13" thickBot="1" x14ac:dyDescent="0.2">
      <c r="A84" s="35">
        <v>904</v>
      </c>
      <c r="B84" s="36" t="s">
        <v>138</v>
      </c>
      <c r="C84" s="37">
        <v>599.9</v>
      </c>
      <c r="D84" s="37">
        <v>101.79999999999994</v>
      </c>
      <c r="E84" s="40">
        <v>701.69999999999993</v>
      </c>
    </row>
    <row r="85" spans="1:5" ht="14" thickTop="1" thickBot="1" x14ac:dyDescent="0.2">
      <c r="A85" s="41">
        <v>999</v>
      </c>
      <c r="B85" s="42" t="s">
        <v>139</v>
      </c>
      <c r="C85" s="43">
        <v>60736.600000000006</v>
      </c>
      <c r="D85" s="43">
        <v>26259.9</v>
      </c>
      <c r="E85" s="44">
        <v>86996.5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9FCF6-0C74-48A3-8B37-4BCFA0113B18}"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'[3]Cover Page'!B12</f>
        <v>EASTERN ILLINOIS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40701.017179999995</v>
      </c>
      <c r="D12" s="12">
        <v>4804.5503600000002</v>
      </c>
      <c r="E12" s="13">
        <v>45505.567539999996</v>
      </c>
    </row>
    <row r="13" spans="1:5" ht="13" thickTop="1" x14ac:dyDescent="0.15">
      <c r="A13" s="14">
        <v>102</v>
      </c>
      <c r="B13" s="15" t="s">
        <v>7</v>
      </c>
      <c r="C13" s="16">
        <v>36175.533490000002</v>
      </c>
      <c r="D13" s="16">
        <v>854.65556000000004</v>
      </c>
      <c r="E13" s="17">
        <v>37030.189050000001</v>
      </c>
    </row>
    <row r="14" spans="1:5" x14ac:dyDescent="0.15">
      <c r="A14" s="14">
        <v>103</v>
      </c>
      <c r="B14" s="15" t="s">
        <v>8</v>
      </c>
      <c r="C14" s="16">
        <v>43.490879999999997</v>
      </c>
      <c r="D14" s="16">
        <v>4.4355000000000002</v>
      </c>
      <c r="E14" s="17">
        <v>47.926379999999995</v>
      </c>
    </row>
    <row r="15" spans="1:5" x14ac:dyDescent="0.15">
      <c r="A15" s="14">
        <v>104</v>
      </c>
      <c r="B15" s="15" t="s">
        <v>9</v>
      </c>
      <c r="C15" s="16">
        <v>123.7533</v>
      </c>
      <c r="D15" s="16">
        <v>0</v>
      </c>
      <c r="E15" s="17">
        <v>123.7533</v>
      </c>
    </row>
    <row r="16" spans="1:5" x14ac:dyDescent="0.15">
      <c r="A16" s="14">
        <v>105</v>
      </c>
      <c r="B16" s="15" t="s">
        <v>10</v>
      </c>
      <c r="C16" s="16">
        <v>0</v>
      </c>
      <c r="D16" s="16">
        <v>32.696919999999999</v>
      </c>
      <c r="E16" s="17">
        <v>32.696919999999999</v>
      </c>
    </row>
    <row r="17" spans="1:5" x14ac:dyDescent="0.15">
      <c r="A17" s="14">
        <v>106</v>
      </c>
      <c r="B17" s="15" t="s">
        <v>11</v>
      </c>
      <c r="C17" s="16">
        <v>1966.83905</v>
      </c>
      <c r="D17" s="16">
        <v>244.81053</v>
      </c>
      <c r="E17" s="17">
        <v>2211.6495800000002</v>
      </c>
    </row>
    <row r="18" spans="1:5" x14ac:dyDescent="0.15">
      <c r="A18" s="18">
        <v>107</v>
      </c>
      <c r="B18" s="19" t="s">
        <v>123</v>
      </c>
      <c r="C18" s="20">
        <v>2391.4004600000003</v>
      </c>
      <c r="D18" s="20">
        <v>3667.9518499999999</v>
      </c>
      <c r="E18" s="21">
        <v>6059.3523100000002</v>
      </c>
    </row>
    <row r="19" spans="1:5" x14ac:dyDescent="0.15">
      <c r="A19" s="14">
        <v>108</v>
      </c>
      <c r="B19" s="22" t="s">
        <v>12</v>
      </c>
      <c r="C19" s="16">
        <v>12.731809999999999</v>
      </c>
      <c r="D19" s="16">
        <v>0</v>
      </c>
      <c r="E19" s="17">
        <v>12.731809999999999</v>
      </c>
    </row>
    <row r="20" spans="1:5" x14ac:dyDescent="0.15">
      <c r="A20" s="14">
        <v>109</v>
      </c>
      <c r="B20" s="22" t="s">
        <v>13</v>
      </c>
      <c r="C20" s="16">
        <v>1465.2945099999999</v>
      </c>
      <c r="D20" s="16">
        <v>491.64132999999998</v>
      </c>
      <c r="E20" s="17">
        <v>1956.9358399999999</v>
      </c>
    </row>
    <row r="21" spans="1:5" x14ac:dyDescent="0.15">
      <c r="A21" s="14">
        <v>110</v>
      </c>
      <c r="B21" s="22" t="s">
        <v>14</v>
      </c>
      <c r="C21" s="16">
        <v>879.49009000000001</v>
      </c>
      <c r="D21" s="16">
        <v>1372.5131699999999</v>
      </c>
      <c r="E21" s="17">
        <v>2252.00326</v>
      </c>
    </row>
    <row r="22" spans="1:5" x14ac:dyDescent="0.15">
      <c r="A22" s="14">
        <v>111</v>
      </c>
      <c r="B22" s="22" t="s">
        <v>15</v>
      </c>
      <c r="C22" s="16">
        <v>33.884050000000002</v>
      </c>
      <c r="D22" s="16">
        <v>1803.7973500000001</v>
      </c>
      <c r="E22" s="17">
        <v>1837.6813999999999</v>
      </c>
    </row>
    <row r="23" spans="1:5" ht="13" thickBot="1" x14ac:dyDescent="0.2">
      <c r="A23" s="23">
        <v>201</v>
      </c>
      <c r="B23" s="24" t="s">
        <v>124</v>
      </c>
      <c r="C23" s="25">
        <v>1199.82645</v>
      </c>
      <c r="D23" s="25">
        <v>454.79900000000004</v>
      </c>
      <c r="E23" s="26">
        <v>1654.62545</v>
      </c>
    </row>
    <row r="24" spans="1:5" ht="13" thickTop="1" x14ac:dyDescent="0.15">
      <c r="A24" s="14">
        <v>202</v>
      </c>
      <c r="B24" s="15" t="s">
        <v>18</v>
      </c>
      <c r="C24" s="16">
        <v>0</v>
      </c>
      <c r="D24" s="16">
        <v>0</v>
      </c>
      <c r="E24" s="17">
        <v>0</v>
      </c>
    </row>
    <row r="25" spans="1:5" x14ac:dyDescent="0.15">
      <c r="A25" s="14">
        <v>203</v>
      </c>
      <c r="B25" s="15" t="s">
        <v>19</v>
      </c>
      <c r="C25" s="16">
        <v>933.83558000000005</v>
      </c>
      <c r="D25" s="16">
        <v>427.33521000000002</v>
      </c>
      <c r="E25" s="17">
        <v>1361.1707900000001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265.99086999999997</v>
      </c>
      <c r="D27" s="16">
        <v>27.463789999999999</v>
      </c>
      <c r="E27" s="17">
        <v>293.45465999999999</v>
      </c>
    </row>
    <row r="28" spans="1:5" ht="13" thickBot="1" x14ac:dyDescent="0.2">
      <c r="A28" s="23">
        <v>301</v>
      </c>
      <c r="B28" s="24" t="s">
        <v>125</v>
      </c>
      <c r="C28" s="25">
        <v>501.46355</v>
      </c>
      <c r="D28" s="25">
        <v>4148.3380399999996</v>
      </c>
      <c r="E28" s="26">
        <v>4649.80159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0</v>
      </c>
      <c r="D30" s="16">
        <v>595.65763000000004</v>
      </c>
      <c r="E30" s="17">
        <v>595.65763000000004</v>
      </c>
    </row>
    <row r="31" spans="1:5" x14ac:dyDescent="0.15">
      <c r="A31" s="14">
        <v>304</v>
      </c>
      <c r="B31" s="15" t="s">
        <v>25</v>
      </c>
      <c r="C31" s="16">
        <v>0</v>
      </c>
      <c r="D31" s="16">
        <v>1465.71433</v>
      </c>
      <c r="E31" s="17">
        <v>1465.71433</v>
      </c>
    </row>
    <row r="32" spans="1:5" x14ac:dyDescent="0.15">
      <c r="A32" s="14">
        <v>305</v>
      </c>
      <c r="B32" s="15" t="s">
        <v>26</v>
      </c>
      <c r="C32" s="16">
        <v>432.23068000000001</v>
      </c>
      <c r="D32" s="16">
        <v>1051.72478</v>
      </c>
      <c r="E32" s="17">
        <v>1483.9554600000001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69.232870000000005</v>
      </c>
      <c r="D34" s="16">
        <v>1035.2412999999999</v>
      </c>
      <c r="E34" s="17">
        <v>1104.47417</v>
      </c>
    </row>
    <row r="35" spans="1:5" ht="13" thickBot="1" x14ac:dyDescent="0.2">
      <c r="A35" s="23">
        <v>401</v>
      </c>
      <c r="B35" s="24" t="s">
        <v>126</v>
      </c>
      <c r="C35" s="25">
        <v>7108.8662300000005</v>
      </c>
      <c r="D35" s="25">
        <v>723.98729000000003</v>
      </c>
      <c r="E35" s="26">
        <v>7832.8535200000006</v>
      </c>
    </row>
    <row r="36" spans="1:5" ht="13" thickTop="1" x14ac:dyDescent="0.15">
      <c r="A36" s="14">
        <v>402</v>
      </c>
      <c r="B36" s="27" t="s">
        <v>30</v>
      </c>
      <c r="C36" s="16">
        <v>3178.1629200000002</v>
      </c>
      <c r="D36" s="16">
        <v>478.64866000000001</v>
      </c>
      <c r="E36" s="17">
        <v>3656.81158</v>
      </c>
    </row>
    <row r="37" spans="1:5" x14ac:dyDescent="0.15">
      <c r="A37" s="14">
        <v>403</v>
      </c>
      <c r="B37" s="27" t="s">
        <v>31</v>
      </c>
      <c r="C37" s="16">
        <v>3352.3388500000001</v>
      </c>
      <c r="D37" s="16">
        <v>130.44977</v>
      </c>
      <c r="E37" s="17">
        <v>3482.7886200000003</v>
      </c>
    </row>
    <row r="38" spans="1:5" x14ac:dyDescent="0.15">
      <c r="A38" s="14">
        <v>404</v>
      </c>
      <c r="B38" s="28" t="s">
        <v>127</v>
      </c>
      <c r="C38" s="16">
        <v>740.95666000000006</v>
      </c>
      <c r="D38" s="16">
        <v>21.708120000000001</v>
      </c>
      <c r="E38" s="17">
        <v>762.66478000000006</v>
      </c>
    </row>
    <row r="39" spans="1:5" x14ac:dyDescent="0.15">
      <c r="A39" s="14">
        <v>407</v>
      </c>
      <c r="B39" s="15" t="s">
        <v>32</v>
      </c>
      <c r="C39" s="16">
        <v>230.45089999999999</v>
      </c>
      <c r="D39" s="16">
        <v>111.37511000000001</v>
      </c>
      <c r="E39" s="17">
        <v>341.82601</v>
      </c>
    </row>
    <row r="40" spans="1:5" x14ac:dyDescent="0.15">
      <c r="A40" s="14">
        <v>408</v>
      </c>
      <c r="B40" s="15" t="s">
        <v>33</v>
      </c>
      <c r="C40" s="16">
        <v>0</v>
      </c>
      <c r="D40" s="16">
        <v>0</v>
      </c>
      <c r="E40" s="17">
        <v>0</v>
      </c>
    </row>
    <row r="41" spans="1:5" x14ac:dyDescent="0.15">
      <c r="A41" s="14">
        <v>409</v>
      </c>
      <c r="B41" s="15" t="s">
        <v>34</v>
      </c>
      <c r="C41" s="16">
        <v>347.91356000000002</v>
      </c>
      <c r="D41" s="16">
        <v>3.5137499999999999</v>
      </c>
      <c r="E41" s="17">
        <v>351.42731000000003</v>
      </c>
    </row>
    <row r="42" spans="1:5" ht="13" thickBot="1" x14ac:dyDescent="0.2">
      <c r="A42" s="23">
        <v>501</v>
      </c>
      <c r="B42" s="24" t="s">
        <v>128</v>
      </c>
      <c r="C42" s="25">
        <v>10830.65321</v>
      </c>
      <c r="D42" s="25">
        <v>30722.016130000004</v>
      </c>
      <c r="E42" s="26">
        <v>41552.669340000008</v>
      </c>
    </row>
    <row r="43" spans="1:5" ht="13" thickTop="1" x14ac:dyDescent="0.15">
      <c r="A43" s="14">
        <v>502</v>
      </c>
      <c r="B43" s="15" t="s">
        <v>36</v>
      </c>
      <c r="C43" s="16">
        <v>215.08296000000001</v>
      </c>
      <c r="D43" s="16">
        <v>623.79340999999999</v>
      </c>
      <c r="E43" s="17">
        <v>838.87636999999995</v>
      </c>
    </row>
    <row r="44" spans="1:5" x14ac:dyDescent="0.15">
      <c r="A44" s="14">
        <v>503</v>
      </c>
      <c r="B44" s="15" t="s">
        <v>37</v>
      </c>
      <c r="C44" s="16">
        <v>2.5649999999999999E-2</v>
      </c>
      <c r="D44" s="16">
        <v>1621.20451</v>
      </c>
      <c r="E44" s="17">
        <v>1621.2301600000001</v>
      </c>
    </row>
    <row r="45" spans="1:5" x14ac:dyDescent="0.15">
      <c r="A45" s="14">
        <v>504</v>
      </c>
      <c r="B45" s="15" t="s">
        <v>38</v>
      </c>
      <c r="C45" s="16">
        <v>371.54352</v>
      </c>
      <c r="D45" s="16">
        <v>79.005409999999998</v>
      </c>
      <c r="E45" s="17">
        <v>450.54892999999998</v>
      </c>
    </row>
    <row r="46" spans="1:5" x14ac:dyDescent="0.15">
      <c r="A46" s="14">
        <v>505</v>
      </c>
      <c r="B46" s="15" t="s">
        <v>39</v>
      </c>
      <c r="C46" s="16">
        <v>418.95240000000001</v>
      </c>
      <c r="D46" s="16">
        <v>863.02646000000004</v>
      </c>
      <c r="E46" s="17">
        <v>1281.9788600000002</v>
      </c>
    </row>
    <row r="47" spans="1:5" x14ac:dyDescent="0.15">
      <c r="A47" s="14">
        <v>506</v>
      </c>
      <c r="B47" s="15" t="s">
        <v>40</v>
      </c>
      <c r="C47" s="16">
        <v>7187.3130199999996</v>
      </c>
      <c r="D47" s="16">
        <v>21895.88435</v>
      </c>
      <c r="E47" s="17">
        <v>29083.197370000002</v>
      </c>
    </row>
    <row r="48" spans="1:5" x14ac:dyDescent="0.15">
      <c r="A48" s="14">
        <v>507</v>
      </c>
      <c r="B48" s="15" t="s">
        <v>41</v>
      </c>
      <c r="C48" s="16">
        <v>1304.9217200000001</v>
      </c>
      <c r="D48" s="16">
        <v>5400.8806800000002</v>
      </c>
      <c r="E48" s="17">
        <v>6705.8024000000005</v>
      </c>
    </row>
    <row r="49" spans="1:5" x14ac:dyDescent="0.15">
      <c r="A49" s="14">
        <v>508</v>
      </c>
      <c r="B49" s="15" t="s">
        <v>42</v>
      </c>
      <c r="C49" s="16">
        <v>1332.81394</v>
      </c>
      <c r="D49" s="16">
        <v>238.22130999999999</v>
      </c>
      <c r="E49" s="17">
        <v>1571.0352499999999</v>
      </c>
    </row>
    <row r="50" spans="1:5" ht="13" thickBot="1" x14ac:dyDescent="0.2">
      <c r="A50" s="23">
        <v>601</v>
      </c>
      <c r="B50" s="24" t="s">
        <v>129</v>
      </c>
      <c r="C50" s="25">
        <v>6472.7395400000005</v>
      </c>
      <c r="D50" s="25">
        <v>2569.7123899999997</v>
      </c>
      <c r="E50" s="26">
        <v>9042.4519299999993</v>
      </c>
    </row>
    <row r="51" spans="1:5" ht="13" thickTop="1" x14ac:dyDescent="0.15">
      <c r="A51" s="14">
        <v>602</v>
      </c>
      <c r="B51" s="15" t="s">
        <v>44</v>
      </c>
      <c r="C51" s="16">
        <v>2512.75567</v>
      </c>
      <c r="D51" s="16">
        <v>174.33758</v>
      </c>
      <c r="E51" s="17">
        <v>2687.0932499999999</v>
      </c>
    </row>
    <row r="52" spans="1:5" x14ac:dyDescent="0.15">
      <c r="A52" s="14">
        <v>603</v>
      </c>
      <c r="B52" s="15" t="s">
        <v>45</v>
      </c>
      <c r="C52" s="16">
        <v>971.79271000000006</v>
      </c>
      <c r="D52" s="16">
        <v>2101.7183199999999</v>
      </c>
      <c r="E52" s="17">
        <v>3073.5110300000001</v>
      </c>
    </row>
    <row r="53" spans="1:5" x14ac:dyDescent="0.15">
      <c r="A53" s="14">
        <v>604</v>
      </c>
      <c r="B53" s="15" t="s">
        <v>46</v>
      </c>
      <c r="C53" s="16">
        <v>1534.57942</v>
      </c>
      <c r="D53" s="16">
        <v>104.33951</v>
      </c>
      <c r="E53" s="17">
        <v>1638.91893</v>
      </c>
    </row>
    <row r="54" spans="1:5" x14ac:dyDescent="0.15">
      <c r="A54" s="14">
        <v>605</v>
      </c>
      <c r="B54" s="15" t="s">
        <v>47</v>
      </c>
      <c r="C54" s="16">
        <v>0</v>
      </c>
      <c r="D54" s="16">
        <v>15.18876</v>
      </c>
      <c r="E54" s="17">
        <v>15.18876</v>
      </c>
    </row>
    <row r="55" spans="1:5" x14ac:dyDescent="0.15">
      <c r="A55" s="14">
        <v>606</v>
      </c>
      <c r="B55" s="15" t="s">
        <v>48</v>
      </c>
      <c r="C55" s="16">
        <v>1453.6117400000001</v>
      </c>
      <c r="D55" s="16">
        <v>174.12822</v>
      </c>
      <c r="E55" s="17">
        <v>1627.7399600000001</v>
      </c>
    </row>
    <row r="56" spans="1:5" ht="13" thickBot="1" x14ac:dyDescent="0.2">
      <c r="A56" s="23">
        <v>701</v>
      </c>
      <c r="B56" s="24" t="s">
        <v>130</v>
      </c>
      <c r="C56" s="25">
        <v>10591.565499999999</v>
      </c>
      <c r="D56" s="25">
        <v>17191.759309999998</v>
      </c>
      <c r="E56" s="26">
        <v>27783.324809999998</v>
      </c>
    </row>
    <row r="57" spans="1:5" ht="13" thickTop="1" x14ac:dyDescent="0.15">
      <c r="A57" s="14">
        <v>702</v>
      </c>
      <c r="B57" s="15" t="s">
        <v>50</v>
      </c>
      <c r="C57" s="16">
        <v>234.68869000000001</v>
      </c>
      <c r="D57" s="16">
        <v>1.2985</v>
      </c>
      <c r="E57" s="17">
        <v>235.98719</v>
      </c>
    </row>
    <row r="58" spans="1:5" x14ac:dyDescent="0.15">
      <c r="A58" s="14">
        <v>703</v>
      </c>
      <c r="B58" s="15" t="s">
        <v>51</v>
      </c>
      <c r="C58" s="16">
        <v>1092.9871499999999</v>
      </c>
      <c r="D58" s="16">
        <v>3947.73038</v>
      </c>
      <c r="E58" s="17">
        <v>5040.7175299999999</v>
      </c>
    </row>
    <row r="59" spans="1:5" x14ac:dyDescent="0.15">
      <c r="A59" s="14">
        <v>704</v>
      </c>
      <c r="B59" s="15" t="s">
        <v>52</v>
      </c>
      <c r="C59" s="16">
        <v>1193.71138</v>
      </c>
      <c r="D59" s="16">
        <v>3378.84238</v>
      </c>
      <c r="E59" s="17">
        <v>4572.5537599999998</v>
      </c>
    </row>
    <row r="60" spans="1:5" x14ac:dyDescent="0.15">
      <c r="A60" s="14">
        <v>705</v>
      </c>
      <c r="B60" s="15" t="s">
        <v>53</v>
      </c>
      <c r="C60" s="16">
        <v>282.71980000000002</v>
      </c>
      <c r="D60" s="16">
        <v>239.38905</v>
      </c>
      <c r="E60" s="17">
        <v>522.10885000000007</v>
      </c>
    </row>
    <row r="61" spans="1:5" x14ac:dyDescent="0.15">
      <c r="A61" s="18">
        <v>706</v>
      </c>
      <c r="B61" s="19" t="s">
        <v>131</v>
      </c>
      <c r="C61" s="20">
        <v>6126.9889499999999</v>
      </c>
      <c r="D61" s="20">
        <v>5869.9294</v>
      </c>
      <c r="E61" s="21">
        <v>11996.91835</v>
      </c>
    </row>
    <row r="62" spans="1:5" x14ac:dyDescent="0.15">
      <c r="A62" s="14">
        <v>707</v>
      </c>
      <c r="B62" s="22" t="s">
        <v>54</v>
      </c>
      <c r="C62" s="16">
        <v>6126.9889499999999</v>
      </c>
      <c r="D62" s="16">
        <v>5869.9294</v>
      </c>
      <c r="E62" s="17">
        <v>11996.91835</v>
      </c>
    </row>
    <row r="63" spans="1:5" x14ac:dyDescent="0.15">
      <c r="A63" s="18">
        <v>708</v>
      </c>
      <c r="B63" s="29" t="s">
        <v>55</v>
      </c>
      <c r="C63" s="30">
        <v>0</v>
      </c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347.92790000000002</v>
      </c>
      <c r="D64" s="16">
        <v>0</v>
      </c>
      <c r="E64" s="17">
        <v>347.92790000000002</v>
      </c>
    </row>
    <row r="65" spans="1:5" x14ac:dyDescent="0.15">
      <c r="A65" s="14">
        <v>710</v>
      </c>
      <c r="B65" s="15" t="s">
        <v>57</v>
      </c>
      <c r="C65" s="16">
        <v>55.5</v>
      </c>
      <c r="D65" s="16">
        <v>2769.5691900000002</v>
      </c>
      <c r="E65" s="17">
        <v>2825.0691900000002</v>
      </c>
    </row>
    <row r="66" spans="1:5" x14ac:dyDescent="0.15">
      <c r="A66" s="14">
        <v>711</v>
      </c>
      <c r="B66" s="15" t="s">
        <v>58</v>
      </c>
      <c r="C66" s="16">
        <v>357.27904000000001</v>
      </c>
      <c r="D66" s="16">
        <v>718.84726000000001</v>
      </c>
      <c r="E66" s="17">
        <v>1076.1262999999999</v>
      </c>
    </row>
    <row r="67" spans="1:5" x14ac:dyDescent="0.15">
      <c r="A67" s="14">
        <v>712</v>
      </c>
      <c r="B67" s="15" t="s">
        <v>59</v>
      </c>
      <c r="C67" s="16">
        <v>240.98814999999999</v>
      </c>
      <c r="D67" s="16">
        <v>196.30246</v>
      </c>
      <c r="E67" s="17">
        <v>437.29061000000002</v>
      </c>
    </row>
    <row r="68" spans="1:5" x14ac:dyDescent="0.15">
      <c r="A68" s="14">
        <v>713</v>
      </c>
      <c r="B68" s="15" t="s">
        <v>60</v>
      </c>
      <c r="C68" s="16">
        <v>110.22239999999999</v>
      </c>
      <c r="D68" s="16">
        <v>67.390749999999997</v>
      </c>
      <c r="E68" s="17">
        <v>177.61314999999999</v>
      </c>
    </row>
    <row r="69" spans="1:5" x14ac:dyDescent="0.15">
      <c r="A69" s="14">
        <v>714</v>
      </c>
      <c r="B69" s="15" t="s">
        <v>61</v>
      </c>
      <c r="C69" s="16">
        <v>10</v>
      </c>
      <c r="D69" s="16">
        <v>0</v>
      </c>
      <c r="E69" s="17">
        <v>10</v>
      </c>
    </row>
    <row r="70" spans="1:5" x14ac:dyDescent="0.15">
      <c r="A70" s="14">
        <v>715</v>
      </c>
      <c r="B70" s="15" t="s">
        <v>132</v>
      </c>
      <c r="C70" s="16">
        <v>538.55204000000003</v>
      </c>
      <c r="D70" s="16">
        <v>2.45994</v>
      </c>
      <c r="E70" s="17">
        <v>541.01197999999999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>
        <v>0</v>
      </c>
      <c r="D72" s="16">
        <v>0</v>
      </c>
      <c r="E72" s="17">
        <v>0</v>
      </c>
    </row>
    <row r="73" spans="1:5" x14ac:dyDescent="0.15">
      <c r="A73" s="14">
        <v>718</v>
      </c>
      <c r="B73" s="22" t="s">
        <v>135</v>
      </c>
      <c r="C73" s="16">
        <v>0</v>
      </c>
      <c r="D73" s="16">
        <v>0</v>
      </c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13230.58301</v>
      </c>
      <c r="E74" s="26">
        <v>13230.58301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3835.38472</v>
      </c>
      <c r="E75" s="17">
        <v>3835.38472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3745.9802599999998</v>
      </c>
      <c r="E76" s="17">
        <v>3745.9802599999998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4405.7759900000001</v>
      </c>
      <c r="E77" s="17">
        <v>4405.7759900000001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609.58155999999997</v>
      </c>
      <c r="E78" s="17">
        <v>609.58155999999997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633.86048000000005</v>
      </c>
      <c r="E79" s="17">
        <v>633.86048000000005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0</v>
      </c>
      <c r="E80" s="38">
        <v>0</v>
      </c>
    </row>
    <row r="81" spans="1:5" ht="13" thickTop="1" x14ac:dyDescent="0.15">
      <c r="A81" s="14">
        <v>901</v>
      </c>
      <c r="B81" s="15" t="s">
        <v>71</v>
      </c>
      <c r="C81" s="16">
        <v>0</v>
      </c>
      <c r="D81" s="16">
        <v>0</v>
      </c>
      <c r="E81" s="17">
        <v>0</v>
      </c>
    </row>
    <row r="82" spans="1:5" x14ac:dyDescent="0.15">
      <c r="A82" s="14">
        <v>902</v>
      </c>
      <c r="B82" s="15" t="s">
        <v>72</v>
      </c>
      <c r="C82" s="16">
        <v>0</v>
      </c>
      <c r="D82" s="16">
        <v>0</v>
      </c>
      <c r="E82" s="17">
        <v>0</v>
      </c>
    </row>
    <row r="83" spans="1:5" x14ac:dyDescent="0.15">
      <c r="A83" s="14">
        <v>903</v>
      </c>
      <c r="B83" s="15" t="s">
        <v>137</v>
      </c>
      <c r="C83" s="16">
        <v>1713.3</v>
      </c>
      <c r="D83" s="16">
        <v>671.02463999999998</v>
      </c>
      <c r="E83" s="39">
        <v>2384.3246399999998</v>
      </c>
    </row>
    <row r="84" spans="1:5" ht="13" thickBot="1" x14ac:dyDescent="0.2">
      <c r="A84" s="35">
        <v>904</v>
      </c>
      <c r="B84" s="36" t="s">
        <v>138</v>
      </c>
      <c r="C84" s="37">
        <v>1141.41167</v>
      </c>
      <c r="D84" s="37">
        <v>35.471290000000003</v>
      </c>
      <c r="E84" s="40">
        <v>1176.8829599999999</v>
      </c>
    </row>
    <row r="85" spans="1:5" ht="14" thickTop="1" thickBot="1" x14ac:dyDescent="0.2">
      <c r="A85" s="41">
        <v>999</v>
      </c>
      <c r="B85" s="42" t="s">
        <v>139</v>
      </c>
      <c r="C85" s="43">
        <v>80260.843329999989</v>
      </c>
      <c r="D85" s="43">
        <v>74552.241460000005</v>
      </c>
      <c r="E85" s="44">
        <v>154813.08478999999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5" right="0.25" top="0.5" bottom="0.09" header="0.75" footer="0.59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B6C3-9B1D-4DF7-91D0-A338FFB56BEC}">
  <sheetPr>
    <pageSetUpPr fitToPage="1"/>
  </sheetPr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'[4]Cover Page'!B12</f>
        <v>GOVERNORS STATE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33479.828509999999</v>
      </c>
      <c r="D12" s="12">
        <v>4521.7608099999998</v>
      </c>
      <c r="E12" s="13">
        <v>38001.589319999999</v>
      </c>
    </row>
    <row r="13" spans="1:5" ht="13" thickTop="1" x14ac:dyDescent="0.15">
      <c r="A13" s="14">
        <v>102</v>
      </c>
      <c r="B13" s="15" t="s">
        <v>7</v>
      </c>
      <c r="C13" s="16">
        <v>31527.711039999998</v>
      </c>
      <c r="D13" s="16">
        <v>2472.5039900000002</v>
      </c>
      <c r="E13" s="17">
        <v>34000.215029999999</v>
      </c>
    </row>
    <row r="14" spans="1:5" x14ac:dyDescent="0.15">
      <c r="A14" s="14">
        <v>103</v>
      </c>
      <c r="B14" s="15" t="s">
        <v>8</v>
      </c>
      <c r="C14" s="16">
        <v>8.4702999999999999</v>
      </c>
      <c r="D14" s="16">
        <v>0.95499999999999996</v>
      </c>
      <c r="E14" s="17">
        <v>9.4253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62.486309999999996</v>
      </c>
      <c r="E15" s="17">
        <v>62.486309999999996</v>
      </c>
    </row>
    <row r="16" spans="1:5" x14ac:dyDescent="0.15">
      <c r="A16" s="14">
        <v>105</v>
      </c>
      <c r="B16" s="15" t="s">
        <v>10</v>
      </c>
      <c r="C16" s="16"/>
      <c r="D16" s="16"/>
      <c r="E16" s="17">
        <v>0</v>
      </c>
    </row>
    <row r="17" spans="1:5" x14ac:dyDescent="0.15">
      <c r="A17" s="14">
        <v>106</v>
      </c>
      <c r="B17" s="15" t="s">
        <v>11</v>
      </c>
      <c r="C17" s="16">
        <v>1931.9647399999997</v>
      </c>
      <c r="D17" s="16">
        <v>107.09048999999999</v>
      </c>
      <c r="E17" s="17">
        <v>2039.0552299999997</v>
      </c>
    </row>
    <row r="18" spans="1:5" x14ac:dyDescent="0.15">
      <c r="A18" s="18">
        <v>107</v>
      </c>
      <c r="B18" s="19" t="s">
        <v>123</v>
      </c>
      <c r="C18" s="20">
        <v>11.682430000000002</v>
      </c>
      <c r="D18" s="20">
        <v>1878.7250199999999</v>
      </c>
      <c r="E18" s="21">
        <v>1890.4074499999999</v>
      </c>
    </row>
    <row r="19" spans="1:5" x14ac:dyDescent="0.15">
      <c r="A19" s="14">
        <v>108</v>
      </c>
      <c r="B19" s="22" t="s">
        <v>12</v>
      </c>
      <c r="C19" s="16">
        <v>11.599430000000002</v>
      </c>
      <c r="D19" s="16">
        <v>562.68556999999998</v>
      </c>
      <c r="E19" s="17">
        <v>574.28499999999997</v>
      </c>
    </row>
    <row r="20" spans="1:5" x14ac:dyDescent="0.15">
      <c r="A20" s="14">
        <v>109</v>
      </c>
      <c r="B20" s="22" t="s">
        <v>13</v>
      </c>
      <c r="C20" s="16">
        <v>0</v>
      </c>
      <c r="D20" s="16">
        <v>506.25435999999996</v>
      </c>
      <c r="E20" s="17">
        <v>506.25435999999996</v>
      </c>
    </row>
    <row r="21" spans="1:5" x14ac:dyDescent="0.15">
      <c r="A21" s="14">
        <v>110</v>
      </c>
      <c r="B21" s="22" t="s">
        <v>14</v>
      </c>
      <c r="C21" s="16">
        <v>0</v>
      </c>
      <c r="D21" s="16">
        <v>49.484729999999999</v>
      </c>
      <c r="E21" s="17">
        <v>49.484729999999999</v>
      </c>
    </row>
    <row r="22" spans="1:5" x14ac:dyDescent="0.15">
      <c r="A22" s="14">
        <v>111</v>
      </c>
      <c r="B22" s="22" t="s">
        <v>15</v>
      </c>
      <c r="C22" s="16">
        <v>8.3000000000000004E-2</v>
      </c>
      <c r="D22" s="16">
        <v>760.30035999999984</v>
      </c>
      <c r="E22" s="17">
        <v>760.38335999999981</v>
      </c>
    </row>
    <row r="23" spans="1:5" ht="13" thickBot="1" x14ac:dyDescent="0.2">
      <c r="A23" s="23">
        <v>201</v>
      </c>
      <c r="B23" s="24" t="s">
        <v>124</v>
      </c>
      <c r="C23" s="25">
        <v>442.64147999999994</v>
      </c>
      <c r="D23" s="25">
        <v>564.02931000000012</v>
      </c>
      <c r="E23" s="26">
        <v>1006.6707900000001</v>
      </c>
    </row>
    <row r="24" spans="1:5" ht="13" thickTop="1" x14ac:dyDescent="0.15">
      <c r="A24" s="14">
        <v>202</v>
      </c>
      <c r="B24" s="15" t="s">
        <v>18</v>
      </c>
      <c r="C24" s="16">
        <v>0</v>
      </c>
      <c r="D24" s="16">
        <v>479.88264000000009</v>
      </c>
      <c r="E24" s="17">
        <v>479.88264000000009</v>
      </c>
    </row>
    <row r="25" spans="1:5" x14ac:dyDescent="0.15">
      <c r="A25" s="14">
        <v>203</v>
      </c>
      <c r="B25" s="15" t="s">
        <v>19</v>
      </c>
      <c r="C25" s="16">
        <v>0.38548000000000004</v>
      </c>
      <c r="D25" s="16">
        <v>46.294310000000003</v>
      </c>
      <c r="E25" s="17">
        <v>46.679790000000004</v>
      </c>
    </row>
    <row r="26" spans="1:5" x14ac:dyDescent="0.15">
      <c r="A26" s="14">
        <v>204</v>
      </c>
      <c r="B26" s="15" t="s">
        <v>20</v>
      </c>
      <c r="C26" s="16"/>
      <c r="D26" s="16"/>
      <c r="E26" s="17">
        <v>0</v>
      </c>
    </row>
    <row r="27" spans="1:5" x14ac:dyDescent="0.15">
      <c r="A27" s="14">
        <v>205</v>
      </c>
      <c r="B27" s="15" t="s">
        <v>21</v>
      </c>
      <c r="C27" s="16">
        <v>442.25599999999997</v>
      </c>
      <c r="D27" s="16">
        <v>37.852359999999983</v>
      </c>
      <c r="E27" s="17">
        <v>480.10835999999995</v>
      </c>
    </row>
    <row r="28" spans="1:5" ht="13" thickBot="1" x14ac:dyDescent="0.2">
      <c r="A28" s="23">
        <v>301</v>
      </c>
      <c r="B28" s="24" t="s">
        <v>125</v>
      </c>
      <c r="C28" s="25">
        <v>22.609620000000003</v>
      </c>
      <c r="D28" s="25">
        <v>3712.1621399999995</v>
      </c>
      <c r="E28" s="26">
        <v>3734.7717599999996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73.591560000000001</v>
      </c>
      <c r="E29" s="17">
        <v>73.591560000000001</v>
      </c>
    </row>
    <row r="30" spans="1:5" x14ac:dyDescent="0.15">
      <c r="A30" s="14">
        <v>303</v>
      </c>
      <c r="B30" s="15" t="s">
        <v>24</v>
      </c>
      <c r="C30" s="16">
        <v>0</v>
      </c>
      <c r="D30" s="16">
        <v>3063.6110099999996</v>
      </c>
      <c r="E30" s="17">
        <v>3063.6110099999996</v>
      </c>
    </row>
    <row r="31" spans="1:5" x14ac:dyDescent="0.15">
      <c r="A31" s="14">
        <v>304</v>
      </c>
      <c r="B31" s="15" t="s">
        <v>25</v>
      </c>
      <c r="C31" s="16"/>
      <c r="D31" s="16"/>
      <c r="E31" s="17">
        <v>0</v>
      </c>
    </row>
    <row r="32" spans="1:5" x14ac:dyDescent="0.15">
      <c r="A32" s="14">
        <v>305</v>
      </c>
      <c r="B32" s="15" t="s">
        <v>26</v>
      </c>
      <c r="C32" s="16">
        <v>22.609620000000003</v>
      </c>
      <c r="D32" s="16">
        <v>251.02432000000002</v>
      </c>
      <c r="E32" s="17">
        <v>273.63394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219.48706000000001</v>
      </c>
      <c r="E33" s="17">
        <v>219.48706000000001</v>
      </c>
    </row>
    <row r="34" spans="1:5" x14ac:dyDescent="0.15">
      <c r="A34" s="14">
        <v>307</v>
      </c>
      <c r="B34" s="15" t="s">
        <v>28</v>
      </c>
      <c r="C34" s="16">
        <v>0</v>
      </c>
      <c r="D34" s="16">
        <v>104.44819</v>
      </c>
      <c r="E34" s="17">
        <v>104.44819</v>
      </c>
    </row>
    <row r="35" spans="1:5" ht="13" thickBot="1" x14ac:dyDescent="0.2">
      <c r="A35" s="23">
        <v>401</v>
      </c>
      <c r="B35" s="24" t="s">
        <v>126</v>
      </c>
      <c r="C35" s="25">
        <v>3031.2500999999997</v>
      </c>
      <c r="D35" s="25">
        <v>0</v>
      </c>
      <c r="E35" s="26">
        <v>3031.2500999999997</v>
      </c>
    </row>
    <row r="36" spans="1:5" ht="13" thickTop="1" x14ac:dyDescent="0.15">
      <c r="A36" s="14">
        <v>402</v>
      </c>
      <c r="B36" s="27" t="s">
        <v>30</v>
      </c>
      <c r="C36" s="16">
        <v>211.86465000000001</v>
      </c>
      <c r="D36" s="16">
        <v>0</v>
      </c>
      <c r="E36" s="17">
        <v>211.86465000000001</v>
      </c>
    </row>
    <row r="37" spans="1:5" x14ac:dyDescent="0.15">
      <c r="A37" s="14">
        <v>403</v>
      </c>
      <c r="B37" s="27" t="s">
        <v>31</v>
      </c>
      <c r="C37" s="16">
        <v>2115.3030099999996</v>
      </c>
      <c r="D37" s="16">
        <v>0</v>
      </c>
      <c r="E37" s="17">
        <v>2115.3030099999996</v>
      </c>
    </row>
    <row r="38" spans="1:5" x14ac:dyDescent="0.15">
      <c r="A38" s="14">
        <v>404</v>
      </c>
      <c r="B38" s="28" t="s">
        <v>127</v>
      </c>
      <c r="C38" s="16"/>
      <c r="D38" s="16"/>
      <c r="E38" s="17">
        <v>0</v>
      </c>
    </row>
    <row r="39" spans="1:5" x14ac:dyDescent="0.15">
      <c r="A39" s="14">
        <v>407</v>
      </c>
      <c r="B39" s="15" t="s">
        <v>32</v>
      </c>
      <c r="C39" s="16"/>
      <c r="D39" s="16"/>
      <c r="E39" s="17">
        <v>0</v>
      </c>
    </row>
    <row r="40" spans="1:5" x14ac:dyDescent="0.15">
      <c r="A40" s="14">
        <v>408</v>
      </c>
      <c r="B40" s="15" t="s">
        <v>33</v>
      </c>
      <c r="C40" s="16"/>
      <c r="D40" s="16"/>
      <c r="E40" s="17">
        <v>0</v>
      </c>
    </row>
    <row r="41" spans="1:5" x14ac:dyDescent="0.15">
      <c r="A41" s="14">
        <v>409</v>
      </c>
      <c r="B41" s="15" t="s">
        <v>34</v>
      </c>
      <c r="C41" s="16">
        <v>704.08244000000002</v>
      </c>
      <c r="D41" s="16">
        <v>0</v>
      </c>
      <c r="E41" s="17">
        <v>704.08244000000002</v>
      </c>
    </row>
    <row r="42" spans="1:5" ht="13" thickBot="1" x14ac:dyDescent="0.2">
      <c r="A42" s="23">
        <v>501</v>
      </c>
      <c r="B42" s="24" t="s">
        <v>128</v>
      </c>
      <c r="C42" s="25">
        <v>1674.1479499999998</v>
      </c>
      <c r="D42" s="25">
        <v>29688.80198</v>
      </c>
      <c r="E42" s="26">
        <v>31362.949929999999</v>
      </c>
    </row>
    <row r="43" spans="1:5" ht="13" thickTop="1" x14ac:dyDescent="0.15">
      <c r="A43" s="14">
        <v>502</v>
      </c>
      <c r="B43" s="15" t="s">
        <v>36</v>
      </c>
      <c r="C43" s="16">
        <v>0</v>
      </c>
      <c r="D43" s="16">
        <v>930.54674999999952</v>
      </c>
      <c r="E43" s="17">
        <v>930.54674999999952</v>
      </c>
    </row>
    <row r="44" spans="1:5" x14ac:dyDescent="0.15">
      <c r="A44" s="14">
        <v>503</v>
      </c>
      <c r="B44" s="15" t="s">
        <v>37</v>
      </c>
      <c r="C44" s="16">
        <v>0</v>
      </c>
      <c r="D44" s="16">
        <v>890.82078999999999</v>
      </c>
      <c r="E44" s="17">
        <v>890.82078999999999</v>
      </c>
    </row>
    <row r="45" spans="1:5" x14ac:dyDescent="0.15">
      <c r="A45" s="14">
        <v>504</v>
      </c>
      <c r="B45" s="15" t="s">
        <v>38</v>
      </c>
      <c r="C45" s="16">
        <v>699.08564999999987</v>
      </c>
      <c r="D45" s="16">
        <v>767.52566999999988</v>
      </c>
      <c r="E45" s="17">
        <v>1466.6113199999998</v>
      </c>
    </row>
    <row r="46" spans="1:5" x14ac:dyDescent="0.15">
      <c r="A46" s="14">
        <v>505</v>
      </c>
      <c r="B46" s="15" t="s">
        <v>39</v>
      </c>
      <c r="C46" s="16">
        <v>549.94551999999999</v>
      </c>
      <c r="D46" s="16">
        <v>80.804540000000031</v>
      </c>
      <c r="E46" s="17">
        <v>630.75006000000008</v>
      </c>
    </row>
    <row r="47" spans="1:5" x14ac:dyDescent="0.15">
      <c r="A47" s="14">
        <v>506</v>
      </c>
      <c r="B47" s="15" t="s">
        <v>40</v>
      </c>
      <c r="C47" s="16">
        <v>0</v>
      </c>
      <c r="D47" s="16">
        <v>25453.44744</v>
      </c>
      <c r="E47" s="17">
        <v>25453.44744</v>
      </c>
    </row>
    <row r="48" spans="1:5" x14ac:dyDescent="0.15">
      <c r="A48" s="14">
        <v>507</v>
      </c>
      <c r="B48" s="15" t="s">
        <v>41</v>
      </c>
      <c r="C48" s="16">
        <v>0</v>
      </c>
      <c r="D48" s="16">
        <v>964.33597000000009</v>
      </c>
      <c r="E48" s="17">
        <v>964.33597000000009</v>
      </c>
    </row>
    <row r="49" spans="1:5" x14ac:dyDescent="0.15">
      <c r="A49" s="14">
        <v>508</v>
      </c>
      <c r="B49" s="15" t="s">
        <v>42</v>
      </c>
      <c r="C49" s="16">
        <v>425.11678000000001</v>
      </c>
      <c r="D49" s="16">
        <v>601.32082000000003</v>
      </c>
      <c r="E49" s="17">
        <v>1026.4376</v>
      </c>
    </row>
    <row r="50" spans="1:5" ht="13" thickBot="1" x14ac:dyDescent="0.2">
      <c r="A50" s="23">
        <v>601</v>
      </c>
      <c r="B50" s="24" t="s">
        <v>129</v>
      </c>
      <c r="C50" s="25">
        <v>11504.122539999998</v>
      </c>
      <c r="D50" s="25">
        <v>2938.0055499999999</v>
      </c>
      <c r="E50" s="26">
        <v>14442.128089999998</v>
      </c>
    </row>
    <row r="51" spans="1:5" ht="13" thickTop="1" x14ac:dyDescent="0.15">
      <c r="A51" s="14">
        <v>602</v>
      </c>
      <c r="B51" s="15" t="s">
        <v>44</v>
      </c>
      <c r="C51" s="16">
        <v>3344.0457099999971</v>
      </c>
      <c r="D51" s="16">
        <v>208.70302000000049</v>
      </c>
      <c r="E51" s="17">
        <v>3552.7487299999975</v>
      </c>
    </row>
    <row r="52" spans="1:5" x14ac:dyDescent="0.15">
      <c r="A52" s="14">
        <v>603</v>
      </c>
      <c r="B52" s="15" t="s">
        <v>45</v>
      </c>
      <c r="C52" s="16">
        <v>1569.2517999999995</v>
      </c>
      <c r="D52" s="16">
        <v>118.97219999999996</v>
      </c>
      <c r="E52" s="17">
        <v>1688.2239999999995</v>
      </c>
    </row>
    <row r="53" spans="1:5" x14ac:dyDescent="0.15">
      <c r="A53" s="14">
        <v>604</v>
      </c>
      <c r="B53" s="15" t="s">
        <v>46</v>
      </c>
      <c r="C53" s="16">
        <v>4075.0660900000021</v>
      </c>
      <c r="D53" s="16">
        <v>2214.5412799999995</v>
      </c>
      <c r="E53" s="17">
        <v>6289.6073700000015</v>
      </c>
    </row>
    <row r="54" spans="1:5" x14ac:dyDescent="0.15">
      <c r="A54" s="14">
        <v>605</v>
      </c>
      <c r="B54" s="15" t="s">
        <v>47</v>
      </c>
      <c r="C54" s="16">
        <v>0</v>
      </c>
      <c r="D54" s="16">
        <v>392.96155000000005</v>
      </c>
      <c r="E54" s="17">
        <v>392.96155000000005</v>
      </c>
    </row>
    <row r="55" spans="1:5" x14ac:dyDescent="0.15">
      <c r="A55" s="14">
        <v>606</v>
      </c>
      <c r="B55" s="15" t="s">
        <v>48</v>
      </c>
      <c r="C55" s="16">
        <v>2515.7589399999993</v>
      </c>
      <c r="D55" s="16">
        <v>2.8275000000000001</v>
      </c>
      <c r="E55" s="17">
        <v>2518.5864399999991</v>
      </c>
    </row>
    <row r="56" spans="1:5" ht="13" thickBot="1" x14ac:dyDescent="0.2">
      <c r="A56" s="23">
        <v>701</v>
      </c>
      <c r="B56" s="24" t="s">
        <v>130</v>
      </c>
      <c r="C56" s="25">
        <v>6738.3052799999978</v>
      </c>
      <c r="D56" s="25">
        <v>6166.1836299999995</v>
      </c>
      <c r="E56" s="26">
        <v>12904.488909999996</v>
      </c>
    </row>
    <row r="57" spans="1:5" ht="13" thickTop="1" x14ac:dyDescent="0.15">
      <c r="A57" s="14">
        <v>702</v>
      </c>
      <c r="B57" s="15" t="s">
        <v>50</v>
      </c>
      <c r="C57" s="16">
        <v>4223.9693999999981</v>
      </c>
      <c r="D57" s="16">
        <v>15.34328</v>
      </c>
      <c r="E57" s="17">
        <v>4239.3126799999982</v>
      </c>
    </row>
    <row r="58" spans="1:5" x14ac:dyDescent="0.15">
      <c r="A58" s="14">
        <v>703</v>
      </c>
      <c r="B58" s="15" t="s">
        <v>51</v>
      </c>
      <c r="C58" s="16">
        <v>0</v>
      </c>
      <c r="D58" s="16">
        <v>2.8546999999999998</v>
      </c>
      <c r="E58" s="17">
        <v>2.8546999999999998</v>
      </c>
    </row>
    <row r="59" spans="1:5" x14ac:dyDescent="0.15">
      <c r="A59" s="14">
        <v>704</v>
      </c>
      <c r="B59" s="15" t="s">
        <v>52</v>
      </c>
      <c r="C59" s="16">
        <v>16.485199999999999</v>
      </c>
      <c r="D59" s="16">
        <v>0</v>
      </c>
      <c r="E59" s="17">
        <v>16.485199999999999</v>
      </c>
    </row>
    <row r="60" spans="1:5" x14ac:dyDescent="0.15">
      <c r="A60" s="14">
        <v>705</v>
      </c>
      <c r="B60" s="15" t="s">
        <v>53</v>
      </c>
      <c r="C60" s="16"/>
      <c r="D60" s="16"/>
      <c r="E60" s="17">
        <v>0</v>
      </c>
    </row>
    <row r="61" spans="1:5" x14ac:dyDescent="0.15">
      <c r="A61" s="18">
        <v>706</v>
      </c>
      <c r="B61" s="19" t="s">
        <v>131</v>
      </c>
      <c r="C61" s="20">
        <v>1261.2550200000001</v>
      </c>
      <c r="D61" s="20">
        <v>10.755040000000001</v>
      </c>
      <c r="E61" s="21">
        <v>1272.0100600000001</v>
      </c>
    </row>
    <row r="62" spans="1:5" x14ac:dyDescent="0.15">
      <c r="A62" s="14">
        <v>707</v>
      </c>
      <c r="B62" s="22" t="s">
        <v>54</v>
      </c>
      <c r="C62" s="16">
        <v>1261.2550200000001</v>
      </c>
      <c r="D62" s="16">
        <v>0</v>
      </c>
      <c r="E62" s="17">
        <v>1261.2550200000001</v>
      </c>
    </row>
    <row r="63" spans="1:5" x14ac:dyDescent="0.15">
      <c r="A63" s="18">
        <v>708</v>
      </c>
      <c r="B63" s="29" t="s">
        <v>55</v>
      </c>
      <c r="C63" s="30">
        <v>0</v>
      </c>
      <c r="D63" s="30">
        <v>10.755040000000001</v>
      </c>
      <c r="E63" s="21">
        <v>10.755040000000001</v>
      </c>
    </row>
    <row r="64" spans="1:5" x14ac:dyDescent="0.15">
      <c r="A64" s="14">
        <v>709</v>
      </c>
      <c r="B64" s="15" t="s">
        <v>56</v>
      </c>
      <c r="C64" s="16">
        <v>1235.0988500000001</v>
      </c>
      <c r="D64" s="16">
        <v>0</v>
      </c>
      <c r="E64" s="17">
        <v>1235.0988500000001</v>
      </c>
    </row>
    <row r="65" spans="1:5" x14ac:dyDescent="0.15">
      <c r="A65" s="14">
        <v>710</v>
      </c>
      <c r="B65" s="15" t="s">
        <v>57</v>
      </c>
      <c r="C65" s="16">
        <v>0</v>
      </c>
      <c r="D65" s="16">
        <v>6026.1748499999994</v>
      </c>
      <c r="E65" s="17">
        <v>6026.1748499999994</v>
      </c>
    </row>
    <row r="66" spans="1:5" x14ac:dyDescent="0.15">
      <c r="A66" s="14">
        <v>711</v>
      </c>
      <c r="B66" s="15" t="s">
        <v>58</v>
      </c>
      <c r="C66" s="16">
        <v>1.49681</v>
      </c>
      <c r="D66" s="16">
        <v>35.348320000000001</v>
      </c>
      <c r="E66" s="17">
        <v>36.845129999999997</v>
      </c>
    </row>
    <row r="67" spans="1:5" x14ac:dyDescent="0.15">
      <c r="A67" s="14">
        <v>712</v>
      </c>
      <c r="B67" s="15" t="s">
        <v>59</v>
      </c>
      <c r="C67" s="16"/>
      <c r="D67" s="16"/>
      <c r="E67" s="17">
        <v>0</v>
      </c>
    </row>
    <row r="68" spans="1:5" x14ac:dyDescent="0.15">
      <c r="A68" s="14">
        <v>713</v>
      </c>
      <c r="B68" s="15" t="s">
        <v>60</v>
      </c>
      <c r="C68" s="16">
        <v>0</v>
      </c>
      <c r="D68" s="16">
        <v>75.707440000000005</v>
      </c>
      <c r="E68" s="17">
        <v>75.707440000000005</v>
      </c>
    </row>
    <row r="69" spans="1:5" x14ac:dyDescent="0.15">
      <c r="A69" s="14">
        <v>714</v>
      </c>
      <c r="B69" s="15" t="s">
        <v>61</v>
      </c>
      <c r="C69" s="16"/>
      <c r="D69" s="16"/>
      <c r="E69" s="17">
        <v>0</v>
      </c>
    </row>
    <row r="70" spans="1:5" x14ac:dyDescent="0.15">
      <c r="A70" s="14">
        <v>715</v>
      </c>
      <c r="B70" s="15" t="s">
        <v>132</v>
      </c>
      <c r="C70" s="16"/>
      <c r="D70" s="16"/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/>
      <c r="D72" s="16"/>
      <c r="E72" s="17">
        <v>0</v>
      </c>
    </row>
    <row r="73" spans="1:5" x14ac:dyDescent="0.15">
      <c r="A73" s="14">
        <v>718</v>
      </c>
      <c r="B73" s="22" t="s">
        <v>135</v>
      </c>
      <c r="C73" s="16"/>
      <c r="D73" s="16"/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1910.0026499999999</v>
      </c>
      <c r="E74" s="26">
        <v>1910.0026499999999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964.96776</v>
      </c>
      <c r="E75" s="17">
        <v>964.96776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12.52877</v>
      </c>
      <c r="E76" s="17">
        <v>12.52877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18.337490000000003</v>
      </c>
      <c r="E77" s="17">
        <v>18.337490000000003</v>
      </c>
    </row>
    <row r="78" spans="1:5" x14ac:dyDescent="0.15">
      <c r="A78" s="14">
        <v>805</v>
      </c>
      <c r="B78" s="15" t="s">
        <v>67</v>
      </c>
      <c r="C78" s="16"/>
      <c r="D78" s="16"/>
      <c r="E78" s="17">
        <v>0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914.16862999999989</v>
      </c>
      <c r="E79" s="17">
        <v>914.16862999999989</v>
      </c>
    </row>
    <row r="80" spans="1:5" ht="13" thickBot="1" x14ac:dyDescent="0.2">
      <c r="A80" s="35">
        <v>807</v>
      </c>
      <c r="B80" s="36" t="s">
        <v>69</v>
      </c>
      <c r="C80" s="37"/>
      <c r="D80" s="37"/>
      <c r="E80" s="38">
        <v>0</v>
      </c>
    </row>
    <row r="81" spans="1:5" ht="13" thickTop="1" x14ac:dyDescent="0.15">
      <c r="A81" s="14">
        <v>901</v>
      </c>
      <c r="B81" s="15" t="s">
        <v>71</v>
      </c>
      <c r="C81" s="16"/>
      <c r="D81" s="16"/>
      <c r="E81" s="17">
        <v>0</v>
      </c>
    </row>
    <row r="82" spans="1:5" x14ac:dyDescent="0.15">
      <c r="A82" s="14">
        <v>902</v>
      </c>
      <c r="B82" s="15" t="s">
        <v>72</v>
      </c>
      <c r="C82" s="16"/>
      <c r="D82" s="16"/>
      <c r="E82" s="17">
        <v>0</v>
      </c>
    </row>
    <row r="83" spans="1:5" x14ac:dyDescent="0.15">
      <c r="A83" s="14">
        <v>903</v>
      </c>
      <c r="B83" s="15" t="s">
        <v>137</v>
      </c>
      <c r="C83" s="16"/>
      <c r="D83" s="16"/>
      <c r="E83" s="39">
        <v>0</v>
      </c>
    </row>
    <row r="84" spans="1:5" ht="13" thickBot="1" x14ac:dyDescent="0.2">
      <c r="A84" s="35">
        <v>904</v>
      </c>
      <c r="B84" s="36" t="s">
        <v>138</v>
      </c>
      <c r="C84" s="37"/>
      <c r="D84" s="37"/>
      <c r="E84" s="40">
        <v>0</v>
      </c>
    </row>
    <row r="85" spans="1:5" ht="14" thickTop="1" thickBot="1" x14ac:dyDescent="0.2">
      <c r="A85" s="41">
        <v>999</v>
      </c>
      <c r="B85" s="42" t="s">
        <v>139</v>
      </c>
      <c r="C85" s="43">
        <v>56892.905479999994</v>
      </c>
      <c r="D85" s="43">
        <v>49500.946069999998</v>
      </c>
      <c r="E85" s="44">
        <v>106393.85154999999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25" header="0.75" footer="0.59"/>
  <pageSetup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F6330-9288-4CCF-AF6E-F973EC46A87B}">
  <sheetPr>
    <pageSetUpPr fitToPage="1"/>
  </sheetPr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'[5]Cover Page'!B12</f>
        <v>Illinois State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88">
        <v>123354.9</v>
      </c>
      <c r="D12" s="88">
        <v>6247.7</v>
      </c>
      <c r="E12" s="95">
        <v>129602.59999999999</v>
      </c>
    </row>
    <row r="13" spans="1:5" ht="13" thickTop="1" x14ac:dyDescent="0.15">
      <c r="A13" s="14">
        <v>102</v>
      </c>
      <c r="B13" s="15" t="s">
        <v>7</v>
      </c>
      <c r="C13" s="89">
        <v>80981.3</v>
      </c>
      <c r="D13" s="89">
        <v>1267.0999999999999</v>
      </c>
      <c r="E13" s="96">
        <v>82248.400000000009</v>
      </c>
    </row>
    <row r="14" spans="1:5" x14ac:dyDescent="0.15">
      <c r="A14" s="14">
        <v>103</v>
      </c>
      <c r="B14" s="15" t="s">
        <v>8</v>
      </c>
      <c r="C14" s="89">
        <v>52.3</v>
      </c>
      <c r="D14" s="89">
        <v>0</v>
      </c>
      <c r="E14" s="96">
        <v>52.3</v>
      </c>
    </row>
    <row r="15" spans="1:5" x14ac:dyDescent="0.15">
      <c r="A15" s="14">
        <v>104</v>
      </c>
      <c r="B15" s="15" t="s">
        <v>9</v>
      </c>
      <c r="C15" s="89">
        <v>139.9</v>
      </c>
      <c r="D15" s="89">
        <v>0</v>
      </c>
      <c r="E15" s="96">
        <v>139.9</v>
      </c>
    </row>
    <row r="16" spans="1:5" x14ac:dyDescent="0.15">
      <c r="A16" s="14">
        <v>105</v>
      </c>
      <c r="B16" s="15" t="s">
        <v>10</v>
      </c>
      <c r="C16" s="89">
        <v>16242.7</v>
      </c>
      <c r="D16" s="89">
        <v>0</v>
      </c>
      <c r="E16" s="96">
        <v>16242.7</v>
      </c>
    </row>
    <row r="17" spans="1:5" x14ac:dyDescent="0.15">
      <c r="A17" s="14">
        <v>106</v>
      </c>
      <c r="B17" s="15" t="s">
        <v>11</v>
      </c>
      <c r="C17" s="89">
        <v>4062.4</v>
      </c>
      <c r="D17" s="89">
        <v>1795.8</v>
      </c>
      <c r="E17" s="96">
        <v>5858.2</v>
      </c>
    </row>
    <row r="18" spans="1:5" x14ac:dyDescent="0.15">
      <c r="A18" s="18">
        <v>107</v>
      </c>
      <c r="B18" s="19" t="s">
        <v>123</v>
      </c>
      <c r="C18" s="90">
        <v>21876.3</v>
      </c>
      <c r="D18" s="90">
        <v>3184.8</v>
      </c>
      <c r="E18" s="97">
        <v>25061.1</v>
      </c>
    </row>
    <row r="19" spans="1:5" x14ac:dyDescent="0.15">
      <c r="A19" s="14">
        <v>108</v>
      </c>
      <c r="B19" s="22" t="s">
        <v>12</v>
      </c>
      <c r="C19" s="89">
        <v>2425.8000000000002</v>
      </c>
      <c r="D19" s="89">
        <v>47.2</v>
      </c>
      <c r="E19" s="96">
        <v>2473</v>
      </c>
    </row>
    <row r="20" spans="1:5" x14ac:dyDescent="0.15">
      <c r="A20" s="14">
        <v>109</v>
      </c>
      <c r="B20" s="22" t="s">
        <v>13</v>
      </c>
      <c r="C20" s="89">
        <v>2891.7</v>
      </c>
      <c r="D20" s="89">
        <v>2.2000000000000002</v>
      </c>
      <c r="E20" s="96">
        <v>2893.8999999999996</v>
      </c>
    </row>
    <row r="21" spans="1:5" x14ac:dyDescent="0.15">
      <c r="A21" s="14">
        <v>110</v>
      </c>
      <c r="B21" s="22" t="s">
        <v>14</v>
      </c>
      <c r="C21" s="89">
        <v>16521.8</v>
      </c>
      <c r="D21" s="89">
        <v>3135.4</v>
      </c>
      <c r="E21" s="96">
        <v>19657.2</v>
      </c>
    </row>
    <row r="22" spans="1:5" x14ac:dyDescent="0.15">
      <c r="A22" s="14">
        <v>111</v>
      </c>
      <c r="B22" s="22" t="s">
        <v>15</v>
      </c>
      <c r="C22" s="89">
        <v>37</v>
      </c>
      <c r="D22" s="89">
        <v>0</v>
      </c>
      <c r="E22" s="96">
        <v>37</v>
      </c>
    </row>
    <row r="23" spans="1:5" ht="13" thickBot="1" x14ac:dyDescent="0.2">
      <c r="A23" s="23">
        <v>201</v>
      </c>
      <c r="B23" s="24" t="s">
        <v>124</v>
      </c>
      <c r="C23" s="91">
        <v>2829.5</v>
      </c>
      <c r="D23" s="91">
        <v>21199.4</v>
      </c>
      <c r="E23" s="98">
        <v>24028.9</v>
      </c>
    </row>
    <row r="24" spans="1:5" ht="13" thickTop="1" x14ac:dyDescent="0.15">
      <c r="A24" s="14">
        <v>202</v>
      </c>
      <c r="B24" s="15" t="s">
        <v>18</v>
      </c>
      <c r="C24" s="89">
        <v>1.1000000000000001</v>
      </c>
      <c r="D24" s="89">
        <v>0</v>
      </c>
      <c r="E24" s="96">
        <v>1.1000000000000001</v>
      </c>
    </row>
    <row r="25" spans="1:5" x14ac:dyDescent="0.15">
      <c r="A25" s="14">
        <v>203</v>
      </c>
      <c r="B25" s="15" t="s">
        <v>19</v>
      </c>
      <c r="C25" s="89">
        <v>783.4</v>
      </c>
      <c r="D25" s="89">
        <v>10877.6</v>
      </c>
      <c r="E25" s="96">
        <v>11661</v>
      </c>
    </row>
    <row r="26" spans="1:5" x14ac:dyDescent="0.15">
      <c r="A26" s="14">
        <v>204</v>
      </c>
      <c r="B26" s="15" t="s">
        <v>20</v>
      </c>
      <c r="C26" s="89">
        <v>175.6</v>
      </c>
      <c r="D26" s="89">
        <v>9993.7000000000007</v>
      </c>
      <c r="E26" s="96">
        <v>10169.300000000001</v>
      </c>
    </row>
    <row r="27" spans="1:5" x14ac:dyDescent="0.15">
      <c r="A27" s="14">
        <v>205</v>
      </c>
      <c r="B27" s="15" t="s">
        <v>21</v>
      </c>
      <c r="C27" s="89">
        <v>1869.4</v>
      </c>
      <c r="D27" s="89">
        <v>328.1</v>
      </c>
      <c r="E27" s="96">
        <v>2197.5</v>
      </c>
    </row>
    <row r="28" spans="1:5" ht="13" thickBot="1" x14ac:dyDescent="0.2">
      <c r="A28" s="23">
        <v>301</v>
      </c>
      <c r="B28" s="24" t="s">
        <v>125</v>
      </c>
      <c r="C28" s="91">
        <v>2201.8000000000002</v>
      </c>
      <c r="D28" s="91">
        <v>11814.9</v>
      </c>
      <c r="E28" s="98">
        <v>14016.7</v>
      </c>
    </row>
    <row r="29" spans="1:5" ht="13" thickTop="1" x14ac:dyDescent="0.15">
      <c r="A29" s="14">
        <v>302</v>
      </c>
      <c r="B29" s="15" t="s">
        <v>23</v>
      </c>
      <c r="C29" s="89">
        <v>0</v>
      </c>
      <c r="D29" s="89">
        <v>0</v>
      </c>
      <c r="E29" s="96">
        <v>0</v>
      </c>
    </row>
    <row r="30" spans="1:5" x14ac:dyDescent="0.15">
      <c r="A30" s="14">
        <v>303</v>
      </c>
      <c r="B30" s="15" t="s">
        <v>24</v>
      </c>
      <c r="C30" s="89">
        <v>776.6</v>
      </c>
      <c r="D30" s="89">
        <v>1187.7</v>
      </c>
      <c r="E30" s="96">
        <v>1964.3000000000002</v>
      </c>
    </row>
    <row r="31" spans="1:5" x14ac:dyDescent="0.15">
      <c r="A31" s="14">
        <v>304</v>
      </c>
      <c r="B31" s="15" t="s">
        <v>25</v>
      </c>
      <c r="C31" s="89">
        <v>353.9</v>
      </c>
      <c r="D31" s="89">
        <v>246.2</v>
      </c>
      <c r="E31" s="96">
        <v>600.09999999999991</v>
      </c>
    </row>
    <row r="32" spans="1:5" x14ac:dyDescent="0.15">
      <c r="A32" s="14">
        <v>305</v>
      </c>
      <c r="B32" s="15" t="s">
        <v>26</v>
      </c>
      <c r="C32" s="89">
        <v>1071.3</v>
      </c>
      <c r="D32" s="89">
        <v>10375.200000000001</v>
      </c>
      <c r="E32" s="96">
        <v>11446.5</v>
      </c>
    </row>
    <row r="33" spans="1:5" x14ac:dyDescent="0.15">
      <c r="A33" s="14">
        <v>306</v>
      </c>
      <c r="B33" s="15" t="s">
        <v>27</v>
      </c>
      <c r="C33" s="89">
        <v>0</v>
      </c>
      <c r="D33" s="89">
        <v>0</v>
      </c>
      <c r="E33" s="96">
        <v>0</v>
      </c>
    </row>
    <row r="34" spans="1:5" x14ac:dyDescent="0.15">
      <c r="A34" s="14">
        <v>307</v>
      </c>
      <c r="B34" s="15" t="s">
        <v>28</v>
      </c>
      <c r="C34" s="89">
        <v>0</v>
      </c>
      <c r="D34" s="89">
        <v>5.8</v>
      </c>
      <c r="E34" s="96">
        <v>5.8</v>
      </c>
    </row>
    <row r="35" spans="1:5" ht="13" thickBot="1" x14ac:dyDescent="0.2">
      <c r="A35" s="23">
        <v>401</v>
      </c>
      <c r="B35" s="24" t="s">
        <v>126</v>
      </c>
      <c r="C35" s="91">
        <v>22119.000000000004</v>
      </c>
      <c r="D35" s="91">
        <v>125.2</v>
      </c>
      <c r="E35" s="98">
        <v>22244.200000000004</v>
      </c>
    </row>
    <row r="36" spans="1:5" ht="13" thickTop="1" x14ac:dyDescent="0.15">
      <c r="A36" s="14">
        <v>402</v>
      </c>
      <c r="B36" s="27" t="s">
        <v>30</v>
      </c>
      <c r="C36" s="89">
        <v>11605.1</v>
      </c>
      <c r="D36" s="89">
        <v>13.7</v>
      </c>
      <c r="E36" s="96">
        <v>11618.800000000001</v>
      </c>
    </row>
    <row r="37" spans="1:5" x14ac:dyDescent="0.15">
      <c r="A37" s="14">
        <v>403</v>
      </c>
      <c r="B37" s="27" t="s">
        <v>31</v>
      </c>
      <c r="C37" s="89">
        <v>9533.2000000000007</v>
      </c>
      <c r="D37" s="89">
        <v>75.7</v>
      </c>
      <c r="E37" s="96">
        <v>9608.9000000000015</v>
      </c>
    </row>
    <row r="38" spans="1:5" x14ac:dyDescent="0.15">
      <c r="A38" s="14">
        <v>404</v>
      </c>
      <c r="B38" s="28" t="s">
        <v>127</v>
      </c>
      <c r="C38" s="103">
        <v>4165.6000000000004</v>
      </c>
      <c r="D38" s="103">
        <v>8.1</v>
      </c>
      <c r="E38" s="96">
        <v>4173.7000000000007</v>
      </c>
    </row>
    <row r="39" spans="1:5" x14ac:dyDescent="0.15">
      <c r="A39" s="14">
        <v>407</v>
      </c>
      <c r="B39" s="15" t="s">
        <v>32</v>
      </c>
      <c r="C39" s="89">
        <v>283.5</v>
      </c>
      <c r="D39" s="89">
        <v>4.5999999999999996</v>
      </c>
      <c r="E39" s="96">
        <v>288.10000000000002</v>
      </c>
    </row>
    <row r="40" spans="1:5" x14ac:dyDescent="0.15">
      <c r="A40" s="14">
        <v>408</v>
      </c>
      <c r="B40" s="15" t="s">
        <v>33</v>
      </c>
      <c r="C40" s="89">
        <v>0</v>
      </c>
      <c r="D40" s="89">
        <v>0</v>
      </c>
      <c r="E40" s="96">
        <v>0</v>
      </c>
    </row>
    <row r="41" spans="1:5" x14ac:dyDescent="0.15">
      <c r="A41" s="14">
        <v>409</v>
      </c>
      <c r="B41" s="15" t="s">
        <v>34</v>
      </c>
      <c r="C41" s="89">
        <v>697.2</v>
      </c>
      <c r="D41" s="89">
        <v>31.2</v>
      </c>
      <c r="E41" s="96">
        <v>728.40000000000009</v>
      </c>
    </row>
    <row r="42" spans="1:5" ht="13" thickBot="1" x14ac:dyDescent="0.2">
      <c r="A42" s="23">
        <v>501</v>
      </c>
      <c r="B42" s="24" t="s">
        <v>128</v>
      </c>
      <c r="C42" s="91">
        <v>45115.700000000004</v>
      </c>
      <c r="D42" s="91">
        <v>122196.99999999999</v>
      </c>
      <c r="E42" s="98">
        <v>167312.69999999998</v>
      </c>
    </row>
    <row r="43" spans="1:5" ht="13" thickTop="1" x14ac:dyDescent="0.15">
      <c r="A43" s="14">
        <v>502</v>
      </c>
      <c r="B43" s="15" t="s">
        <v>36</v>
      </c>
      <c r="C43" s="89">
        <v>1414.9</v>
      </c>
      <c r="D43" s="89">
        <v>8303.9</v>
      </c>
      <c r="E43" s="96">
        <v>9718.7999999999993</v>
      </c>
    </row>
    <row r="44" spans="1:5" x14ac:dyDescent="0.15">
      <c r="A44" s="14">
        <v>503</v>
      </c>
      <c r="B44" s="15" t="s">
        <v>37</v>
      </c>
      <c r="C44" s="89">
        <v>298.39999999999998</v>
      </c>
      <c r="D44" s="89">
        <v>15138.9</v>
      </c>
      <c r="E44" s="96">
        <v>15437.3</v>
      </c>
    </row>
    <row r="45" spans="1:5" x14ac:dyDescent="0.15">
      <c r="A45" s="14">
        <v>504</v>
      </c>
      <c r="B45" s="15" t="s">
        <v>38</v>
      </c>
      <c r="C45" s="89">
        <v>1877.3</v>
      </c>
      <c r="D45" s="89">
        <v>820.8</v>
      </c>
      <c r="E45" s="96">
        <v>2698.1</v>
      </c>
    </row>
    <row r="46" spans="1:5" x14ac:dyDescent="0.15">
      <c r="A46" s="14">
        <v>505</v>
      </c>
      <c r="B46" s="15" t="s">
        <v>39</v>
      </c>
      <c r="C46" s="89">
        <v>1161.9000000000001</v>
      </c>
      <c r="D46" s="89">
        <v>0</v>
      </c>
      <c r="E46" s="96">
        <v>1161.9000000000001</v>
      </c>
    </row>
    <row r="47" spans="1:5" x14ac:dyDescent="0.15">
      <c r="A47" s="14">
        <v>506</v>
      </c>
      <c r="B47" s="15" t="s">
        <v>40</v>
      </c>
      <c r="C47" s="89">
        <v>38724.9</v>
      </c>
      <c r="D47" s="89">
        <v>81769.3</v>
      </c>
      <c r="E47" s="96">
        <v>120494.20000000001</v>
      </c>
    </row>
    <row r="48" spans="1:5" x14ac:dyDescent="0.15">
      <c r="A48" s="14">
        <v>507</v>
      </c>
      <c r="B48" s="15" t="s">
        <v>41</v>
      </c>
      <c r="C48" s="89">
        <v>664.9</v>
      </c>
      <c r="D48" s="89">
        <v>16154.2</v>
      </c>
      <c r="E48" s="96">
        <v>16819.100000000002</v>
      </c>
    </row>
    <row r="49" spans="1:5" x14ac:dyDescent="0.15">
      <c r="A49" s="14">
        <v>508</v>
      </c>
      <c r="B49" s="15" t="s">
        <v>42</v>
      </c>
      <c r="C49" s="89">
        <v>973.4</v>
      </c>
      <c r="D49" s="89">
        <v>9.9</v>
      </c>
      <c r="E49" s="96">
        <v>983.3</v>
      </c>
    </row>
    <row r="50" spans="1:5" ht="13" thickBot="1" x14ac:dyDescent="0.2">
      <c r="A50" s="23">
        <v>601</v>
      </c>
      <c r="B50" s="24" t="s">
        <v>129</v>
      </c>
      <c r="C50" s="91">
        <v>34938</v>
      </c>
      <c r="D50" s="91">
        <v>3371.1000000000004</v>
      </c>
      <c r="E50" s="98">
        <v>38309.1</v>
      </c>
    </row>
    <row r="51" spans="1:5" ht="13" thickTop="1" x14ac:dyDescent="0.15">
      <c r="A51" s="14">
        <v>602</v>
      </c>
      <c r="B51" s="15" t="s">
        <v>44</v>
      </c>
      <c r="C51" s="89">
        <v>4586.8</v>
      </c>
      <c r="D51" s="89">
        <v>33.5</v>
      </c>
      <c r="E51" s="96">
        <v>4620.3</v>
      </c>
    </row>
    <row r="52" spans="1:5" x14ac:dyDescent="0.15">
      <c r="A52" s="14">
        <v>603</v>
      </c>
      <c r="B52" s="15" t="s">
        <v>45</v>
      </c>
      <c r="C52" s="89">
        <v>6374</v>
      </c>
      <c r="D52" s="89">
        <v>0</v>
      </c>
      <c r="E52" s="96">
        <v>6374</v>
      </c>
    </row>
    <row r="53" spans="1:5" x14ac:dyDescent="0.15">
      <c r="A53" s="14">
        <v>604</v>
      </c>
      <c r="B53" s="15" t="s">
        <v>46</v>
      </c>
      <c r="C53" s="89">
        <v>17953.2</v>
      </c>
      <c r="D53" s="89">
        <v>3247.3</v>
      </c>
      <c r="E53" s="96">
        <v>21200.5</v>
      </c>
    </row>
    <row r="54" spans="1:5" x14ac:dyDescent="0.15">
      <c r="A54" s="14">
        <v>605</v>
      </c>
      <c r="B54" s="15" t="s">
        <v>47</v>
      </c>
      <c r="C54" s="89">
        <v>0</v>
      </c>
      <c r="D54" s="89">
        <v>0</v>
      </c>
      <c r="E54" s="96">
        <v>0</v>
      </c>
    </row>
    <row r="55" spans="1:5" x14ac:dyDescent="0.15">
      <c r="A55" s="14">
        <v>606</v>
      </c>
      <c r="B55" s="15" t="s">
        <v>48</v>
      </c>
      <c r="C55" s="89">
        <v>6024</v>
      </c>
      <c r="D55" s="89">
        <v>90.3</v>
      </c>
      <c r="E55" s="96">
        <v>6114.3</v>
      </c>
    </row>
    <row r="56" spans="1:5" ht="13" thickBot="1" x14ac:dyDescent="0.2">
      <c r="A56" s="23">
        <v>701</v>
      </c>
      <c r="B56" s="24" t="s">
        <v>130</v>
      </c>
      <c r="C56" s="91">
        <v>42693.599999999991</v>
      </c>
      <c r="D56" s="91">
        <v>25551.1</v>
      </c>
      <c r="E56" s="98">
        <v>68244.699999999983</v>
      </c>
    </row>
    <row r="57" spans="1:5" ht="13" thickTop="1" x14ac:dyDescent="0.15">
      <c r="A57" s="14">
        <v>702</v>
      </c>
      <c r="B57" s="15" t="s">
        <v>50</v>
      </c>
      <c r="C57" s="89">
        <v>1611</v>
      </c>
      <c r="D57" s="89">
        <v>40.200000000000003</v>
      </c>
      <c r="E57" s="96">
        <v>1651.2</v>
      </c>
    </row>
    <row r="58" spans="1:5" x14ac:dyDescent="0.15">
      <c r="A58" s="14">
        <v>703</v>
      </c>
      <c r="B58" s="15" t="s">
        <v>51</v>
      </c>
      <c r="C58" s="89">
        <v>5423.5</v>
      </c>
      <c r="D58" s="89">
        <v>3964.7</v>
      </c>
      <c r="E58" s="96">
        <v>9388.2000000000007</v>
      </c>
    </row>
    <row r="59" spans="1:5" x14ac:dyDescent="0.15">
      <c r="A59" s="14">
        <v>704</v>
      </c>
      <c r="B59" s="15" t="s">
        <v>52</v>
      </c>
      <c r="C59" s="89">
        <v>6346.2</v>
      </c>
      <c r="D59" s="89">
        <v>8277.1</v>
      </c>
      <c r="E59" s="96">
        <v>14623.3</v>
      </c>
    </row>
    <row r="60" spans="1:5" x14ac:dyDescent="0.15">
      <c r="A60" s="14">
        <v>705</v>
      </c>
      <c r="B60" s="15" t="s">
        <v>53</v>
      </c>
      <c r="C60" s="89">
        <v>1406.8</v>
      </c>
      <c r="D60" s="89">
        <v>26</v>
      </c>
      <c r="E60" s="96">
        <v>1432.8</v>
      </c>
    </row>
    <row r="61" spans="1:5" x14ac:dyDescent="0.15">
      <c r="A61" s="18">
        <v>706</v>
      </c>
      <c r="B61" s="19" t="s">
        <v>131</v>
      </c>
      <c r="C61" s="90">
        <v>5722.6</v>
      </c>
      <c r="D61" s="90">
        <v>4801.7</v>
      </c>
      <c r="E61" s="97">
        <v>10524.3</v>
      </c>
    </row>
    <row r="62" spans="1:5" x14ac:dyDescent="0.15">
      <c r="A62" s="14">
        <v>707</v>
      </c>
      <c r="B62" s="22" t="s">
        <v>54</v>
      </c>
      <c r="C62" s="89">
        <v>5722.6</v>
      </c>
      <c r="D62" s="89">
        <v>4801.7</v>
      </c>
      <c r="E62" s="96">
        <v>10524.3</v>
      </c>
    </row>
    <row r="63" spans="1:5" x14ac:dyDescent="0.15">
      <c r="A63" s="18">
        <v>708</v>
      </c>
      <c r="B63" s="29" t="s">
        <v>55</v>
      </c>
      <c r="C63" s="92">
        <v>0</v>
      </c>
      <c r="D63" s="92">
        <v>0</v>
      </c>
      <c r="E63" s="97">
        <v>0</v>
      </c>
    </row>
    <row r="64" spans="1:5" x14ac:dyDescent="0.15">
      <c r="A64" s="14">
        <v>709</v>
      </c>
      <c r="B64" s="15" t="s">
        <v>56</v>
      </c>
      <c r="C64" s="89">
        <v>3347.4</v>
      </c>
      <c r="D64" s="89">
        <v>23.5</v>
      </c>
      <c r="E64" s="96">
        <v>3370.9</v>
      </c>
    </row>
    <row r="65" spans="1:5" x14ac:dyDescent="0.15">
      <c r="A65" s="14">
        <v>710</v>
      </c>
      <c r="B65" s="15" t="s">
        <v>57</v>
      </c>
      <c r="C65" s="89">
        <v>14269.4</v>
      </c>
      <c r="D65" s="89">
        <v>7547.9</v>
      </c>
      <c r="E65" s="96">
        <v>21817.3</v>
      </c>
    </row>
    <row r="66" spans="1:5" x14ac:dyDescent="0.15">
      <c r="A66" s="14">
        <v>711</v>
      </c>
      <c r="B66" s="15" t="s">
        <v>58</v>
      </c>
      <c r="C66" s="89">
        <v>1567.1</v>
      </c>
      <c r="D66" s="89">
        <v>132.4</v>
      </c>
      <c r="E66" s="96">
        <v>1699.5</v>
      </c>
    </row>
    <row r="67" spans="1:5" x14ac:dyDescent="0.15">
      <c r="A67" s="14">
        <v>712</v>
      </c>
      <c r="B67" s="15" t="s">
        <v>59</v>
      </c>
      <c r="C67" s="89">
        <v>310.7</v>
      </c>
      <c r="D67" s="89">
        <v>308</v>
      </c>
      <c r="E67" s="96">
        <v>618.70000000000005</v>
      </c>
    </row>
    <row r="68" spans="1:5" x14ac:dyDescent="0.15">
      <c r="A68" s="14">
        <v>713</v>
      </c>
      <c r="B68" s="15" t="s">
        <v>60</v>
      </c>
      <c r="C68" s="89">
        <v>448.1</v>
      </c>
      <c r="D68" s="89">
        <v>46.5</v>
      </c>
      <c r="E68" s="96">
        <v>494.6</v>
      </c>
    </row>
    <row r="69" spans="1:5" x14ac:dyDescent="0.15">
      <c r="A69" s="14">
        <v>714</v>
      </c>
      <c r="B69" s="15" t="s">
        <v>61</v>
      </c>
      <c r="C69" s="89">
        <v>2240.8000000000002</v>
      </c>
      <c r="D69" s="89">
        <v>383.1</v>
      </c>
      <c r="E69" s="96">
        <v>2623.9</v>
      </c>
    </row>
    <row r="70" spans="1:5" x14ac:dyDescent="0.15">
      <c r="A70" s="14">
        <v>715</v>
      </c>
      <c r="B70" s="15" t="s">
        <v>132</v>
      </c>
      <c r="C70" s="89">
        <v>0</v>
      </c>
      <c r="D70" s="89">
        <v>0</v>
      </c>
      <c r="E70" s="96">
        <v>0</v>
      </c>
    </row>
    <row r="71" spans="1:5" x14ac:dyDescent="0.15">
      <c r="A71" s="18">
        <v>716</v>
      </c>
      <c r="B71" s="19" t="s">
        <v>133</v>
      </c>
      <c r="C71" s="90">
        <v>0</v>
      </c>
      <c r="D71" s="90">
        <v>0</v>
      </c>
      <c r="E71" s="97">
        <v>0</v>
      </c>
    </row>
    <row r="72" spans="1:5" x14ac:dyDescent="0.15">
      <c r="A72" s="14">
        <v>717</v>
      </c>
      <c r="B72" s="22" t="s">
        <v>134</v>
      </c>
      <c r="C72" s="89">
        <v>0</v>
      </c>
      <c r="D72" s="89">
        <v>0</v>
      </c>
      <c r="E72" s="96">
        <v>0</v>
      </c>
    </row>
    <row r="73" spans="1:5" x14ac:dyDescent="0.15">
      <c r="A73" s="14">
        <v>718</v>
      </c>
      <c r="B73" s="22" t="s">
        <v>135</v>
      </c>
      <c r="C73" s="89">
        <v>0</v>
      </c>
      <c r="D73" s="89">
        <v>0</v>
      </c>
      <c r="E73" s="96">
        <v>0</v>
      </c>
    </row>
    <row r="74" spans="1:5" ht="13" thickBot="1" x14ac:dyDescent="0.2">
      <c r="A74" s="23">
        <v>801</v>
      </c>
      <c r="B74" s="24" t="s">
        <v>136</v>
      </c>
      <c r="C74" s="91">
        <v>0</v>
      </c>
      <c r="D74" s="91">
        <v>64915.7</v>
      </c>
      <c r="E74" s="98">
        <v>64915.7</v>
      </c>
    </row>
    <row r="75" spans="1:5" ht="13" thickTop="1" x14ac:dyDescent="0.15">
      <c r="A75" s="14">
        <v>802</v>
      </c>
      <c r="B75" s="15" t="s">
        <v>64</v>
      </c>
      <c r="C75" s="89">
        <v>0</v>
      </c>
      <c r="D75" s="89">
        <v>27818.3</v>
      </c>
      <c r="E75" s="96">
        <v>27818.3</v>
      </c>
    </row>
    <row r="76" spans="1:5" x14ac:dyDescent="0.15">
      <c r="A76" s="14">
        <v>803</v>
      </c>
      <c r="B76" s="15" t="s">
        <v>65</v>
      </c>
      <c r="C76" s="89">
        <v>0</v>
      </c>
      <c r="D76" s="89">
        <v>22514.2</v>
      </c>
      <c r="E76" s="96">
        <v>22514.2</v>
      </c>
    </row>
    <row r="77" spans="1:5" x14ac:dyDescent="0.15">
      <c r="A77" s="14">
        <v>804</v>
      </c>
      <c r="B77" s="15" t="s">
        <v>66</v>
      </c>
      <c r="C77" s="89">
        <v>0</v>
      </c>
      <c r="D77" s="89">
        <v>1422.1</v>
      </c>
      <c r="E77" s="96">
        <v>1422.1</v>
      </c>
    </row>
    <row r="78" spans="1:5" x14ac:dyDescent="0.15">
      <c r="A78" s="14">
        <v>805</v>
      </c>
      <c r="B78" s="15" t="s">
        <v>67</v>
      </c>
      <c r="C78" s="89">
        <v>0</v>
      </c>
      <c r="D78" s="89">
        <v>2120.8000000000002</v>
      </c>
      <c r="E78" s="96">
        <v>2120.8000000000002</v>
      </c>
    </row>
    <row r="79" spans="1:5" x14ac:dyDescent="0.15">
      <c r="A79" s="14">
        <v>806</v>
      </c>
      <c r="B79" s="15" t="s">
        <v>68</v>
      </c>
      <c r="C79" s="89">
        <v>0</v>
      </c>
      <c r="D79" s="89">
        <v>11040.3</v>
      </c>
      <c r="E79" s="96">
        <v>11040.3</v>
      </c>
    </row>
    <row r="80" spans="1:5" ht="13" thickBot="1" x14ac:dyDescent="0.2">
      <c r="A80" s="35">
        <v>807</v>
      </c>
      <c r="B80" s="36" t="s">
        <v>69</v>
      </c>
      <c r="C80" s="93">
        <v>0</v>
      </c>
      <c r="D80" s="93">
        <v>0</v>
      </c>
      <c r="E80" s="99">
        <v>0</v>
      </c>
    </row>
    <row r="81" spans="1:5" ht="13" thickTop="1" x14ac:dyDescent="0.15">
      <c r="A81" s="14">
        <v>901</v>
      </c>
      <c r="B81" s="15" t="s">
        <v>71</v>
      </c>
      <c r="C81" s="89">
        <v>0</v>
      </c>
      <c r="D81" s="89">
        <v>1107.9000000000001</v>
      </c>
      <c r="E81" s="96">
        <v>1107.9000000000001</v>
      </c>
    </row>
    <row r="82" spans="1:5" x14ac:dyDescent="0.15">
      <c r="A82" s="14">
        <v>902</v>
      </c>
      <c r="B82" s="15" t="s">
        <v>72</v>
      </c>
      <c r="C82" s="89">
        <v>0</v>
      </c>
      <c r="D82" s="89">
        <v>0</v>
      </c>
      <c r="E82" s="96">
        <v>0</v>
      </c>
    </row>
    <row r="83" spans="1:5" x14ac:dyDescent="0.15">
      <c r="A83" s="14">
        <v>903</v>
      </c>
      <c r="B83" s="15" t="s">
        <v>137</v>
      </c>
      <c r="C83" s="89">
        <v>3078.3</v>
      </c>
      <c r="D83" s="89">
        <v>0</v>
      </c>
      <c r="E83" s="100">
        <v>3078.3</v>
      </c>
    </row>
    <row r="84" spans="1:5" ht="13" thickBot="1" x14ac:dyDescent="0.2">
      <c r="A84" s="35">
        <v>904</v>
      </c>
      <c r="B84" s="36" t="s">
        <v>138</v>
      </c>
      <c r="C84" s="93">
        <v>2697.4</v>
      </c>
      <c r="D84" s="93">
        <v>680.2</v>
      </c>
      <c r="E84" s="101">
        <v>3377.6000000000004</v>
      </c>
    </row>
    <row r="85" spans="1:5" ht="14" thickTop="1" thickBot="1" x14ac:dyDescent="0.2">
      <c r="A85" s="41">
        <v>999</v>
      </c>
      <c r="B85" s="42" t="s">
        <v>139</v>
      </c>
      <c r="C85" s="94">
        <v>279028.2</v>
      </c>
      <c r="D85" s="94">
        <v>257210.19999999998</v>
      </c>
      <c r="E85" s="102">
        <v>536238.4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E9F7-F8EB-4B59-8E62-087543ABA540}">
  <sheetPr>
    <pageSetUpPr fitToPage="1"/>
  </sheetPr>
  <dimension ref="A1:E168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'[6]Cover Page'!B12</f>
        <v>Northeastern Illinois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48522.734651542705</v>
      </c>
      <c r="D12" s="12">
        <v>16587.764920000001</v>
      </c>
      <c r="E12" s="13">
        <v>65110.499571542707</v>
      </c>
    </row>
    <row r="13" spans="1:5" ht="13" thickTop="1" x14ac:dyDescent="0.15">
      <c r="A13" s="14">
        <v>102</v>
      </c>
      <c r="B13" s="15" t="s">
        <v>7</v>
      </c>
      <c r="C13" s="16">
        <v>42417.363152559315</v>
      </c>
      <c r="D13" s="16">
        <v>1521.2475400000001</v>
      </c>
      <c r="E13" s="17">
        <v>43938.610692559312</v>
      </c>
    </row>
    <row r="14" spans="1:5" x14ac:dyDescent="0.15">
      <c r="A14" s="14">
        <v>103</v>
      </c>
      <c r="B14" s="15" t="s">
        <v>8</v>
      </c>
      <c r="C14" s="16">
        <v>1.8896729248131725</v>
      </c>
      <c r="D14" s="16">
        <v>115.13603999999999</v>
      </c>
      <c r="E14" s="17">
        <v>117.02571292481316</v>
      </c>
    </row>
    <row r="15" spans="1:5" x14ac:dyDescent="0.15">
      <c r="A15" s="14">
        <v>104</v>
      </c>
      <c r="B15" s="15" t="s">
        <v>9</v>
      </c>
      <c r="C15" s="16">
        <v>2474.4778549699199</v>
      </c>
      <c r="D15" s="16">
        <v>2445.39788</v>
      </c>
      <c r="E15" s="17">
        <v>4919.8757349699199</v>
      </c>
    </row>
    <row r="16" spans="1:5" x14ac:dyDescent="0.15">
      <c r="A16" s="14">
        <v>105</v>
      </c>
      <c r="B16" s="15" t="s">
        <v>10</v>
      </c>
      <c r="C16" s="16">
        <v>0</v>
      </c>
      <c r="D16" s="16">
        <v>1067.5512800000001</v>
      </c>
      <c r="E16" s="17">
        <v>1067.5512800000001</v>
      </c>
    </row>
    <row r="17" spans="1:5" x14ac:dyDescent="0.15">
      <c r="A17" s="14">
        <v>106</v>
      </c>
      <c r="B17" s="15" t="s">
        <v>11</v>
      </c>
      <c r="C17" s="16">
        <v>2521.9924754809795</v>
      </c>
      <c r="D17" s="16">
        <v>5719.2160899999999</v>
      </c>
      <c r="E17" s="17">
        <v>8241.2085654809798</v>
      </c>
    </row>
    <row r="18" spans="1:5" x14ac:dyDescent="0.15">
      <c r="A18" s="18">
        <v>107</v>
      </c>
      <c r="B18" s="19" t="s">
        <v>123</v>
      </c>
      <c r="C18" s="20">
        <v>1107.0114956076827</v>
      </c>
      <c r="D18" s="20">
        <v>5719.2160899999999</v>
      </c>
      <c r="E18" s="21">
        <v>6826.2275856076831</v>
      </c>
    </row>
    <row r="19" spans="1:5" x14ac:dyDescent="0.15">
      <c r="A19" s="14">
        <v>108</v>
      </c>
      <c r="B19" s="22" t="s">
        <v>12</v>
      </c>
      <c r="C19" s="16"/>
      <c r="D19" s="16">
        <v>1.5</v>
      </c>
      <c r="E19" s="17">
        <v>1.5</v>
      </c>
    </row>
    <row r="20" spans="1:5" x14ac:dyDescent="0.15">
      <c r="A20" s="14">
        <v>109</v>
      </c>
      <c r="B20" s="22" t="s">
        <v>13</v>
      </c>
      <c r="C20" s="16">
        <v>0.12762999999999999</v>
      </c>
      <c r="D20" s="16">
        <v>4729.96414</v>
      </c>
      <c r="E20" s="17">
        <v>4730.09177</v>
      </c>
    </row>
    <row r="21" spans="1:5" x14ac:dyDescent="0.15">
      <c r="A21" s="14">
        <v>110</v>
      </c>
      <c r="B21" s="22" t="s">
        <v>14</v>
      </c>
      <c r="C21" s="16">
        <v>74.707745422559</v>
      </c>
      <c r="D21" s="16">
        <v>3.9912299999999998</v>
      </c>
      <c r="E21" s="17">
        <v>78.698975422559002</v>
      </c>
    </row>
    <row r="22" spans="1:5" x14ac:dyDescent="0.15">
      <c r="A22" s="14">
        <v>111</v>
      </c>
      <c r="B22" s="22" t="s">
        <v>15</v>
      </c>
      <c r="C22" s="16">
        <v>1032.1761201851236</v>
      </c>
      <c r="D22" s="16">
        <v>983.76071999999999</v>
      </c>
      <c r="E22" s="17">
        <v>2015.9368401851236</v>
      </c>
    </row>
    <row r="23" spans="1:5" ht="13" thickBot="1" x14ac:dyDescent="0.2">
      <c r="A23" s="23">
        <v>201</v>
      </c>
      <c r="B23" s="24" t="s">
        <v>124</v>
      </c>
      <c r="C23" s="25">
        <v>131.5081110219225</v>
      </c>
      <c r="D23" s="25">
        <v>1400.6990899999998</v>
      </c>
      <c r="E23" s="26">
        <v>1532.2072010219224</v>
      </c>
    </row>
    <row r="24" spans="1:5" ht="13" thickTop="1" x14ac:dyDescent="0.15">
      <c r="A24" s="14">
        <v>202</v>
      </c>
      <c r="B24" s="15" t="s">
        <v>18</v>
      </c>
      <c r="C24" s="16"/>
      <c r="D24" s="16"/>
      <c r="E24" s="17">
        <v>0</v>
      </c>
    </row>
    <row r="25" spans="1:5" x14ac:dyDescent="0.15">
      <c r="A25" s="14">
        <v>203</v>
      </c>
      <c r="B25" s="15" t="s">
        <v>19</v>
      </c>
      <c r="C25" s="16"/>
      <c r="D25" s="16">
        <v>1355.21632</v>
      </c>
      <c r="E25" s="17">
        <v>1355.21632</v>
      </c>
    </row>
    <row r="26" spans="1:5" x14ac:dyDescent="0.15">
      <c r="A26" s="14">
        <v>204</v>
      </c>
      <c r="B26" s="15" t="s">
        <v>20</v>
      </c>
      <c r="C26" s="16"/>
      <c r="D26" s="16">
        <v>13.8299</v>
      </c>
      <c r="E26" s="17">
        <v>13.8299</v>
      </c>
    </row>
    <row r="27" spans="1:5" x14ac:dyDescent="0.15">
      <c r="A27" s="14">
        <v>205</v>
      </c>
      <c r="B27" s="15" t="s">
        <v>21</v>
      </c>
      <c r="C27" s="16">
        <v>131.5081110219225</v>
      </c>
      <c r="D27" s="16">
        <v>31.65287</v>
      </c>
      <c r="E27" s="17">
        <v>163.16098102192251</v>
      </c>
    </row>
    <row r="28" spans="1:5" ht="13" thickBot="1" x14ac:dyDescent="0.2">
      <c r="A28" s="23">
        <v>301</v>
      </c>
      <c r="B28" s="24" t="s">
        <v>125</v>
      </c>
      <c r="C28" s="25">
        <v>593.67740129175263</v>
      </c>
      <c r="D28" s="25">
        <v>4902.26422</v>
      </c>
      <c r="E28" s="26">
        <v>5495.9416212917531</v>
      </c>
    </row>
    <row r="29" spans="1:5" ht="13" thickTop="1" x14ac:dyDescent="0.15">
      <c r="A29" s="14">
        <v>302</v>
      </c>
      <c r="B29" s="15" t="s">
        <v>23</v>
      </c>
      <c r="C29" s="16"/>
      <c r="D29" s="16"/>
      <c r="E29" s="17">
        <v>0</v>
      </c>
    </row>
    <row r="30" spans="1:5" x14ac:dyDescent="0.15">
      <c r="A30" s="14">
        <v>303</v>
      </c>
      <c r="B30" s="15" t="s">
        <v>24</v>
      </c>
      <c r="C30" s="16"/>
      <c r="D30" s="16">
        <v>3495.64525</v>
      </c>
      <c r="E30" s="17">
        <v>3495.64525</v>
      </c>
    </row>
    <row r="31" spans="1:5" x14ac:dyDescent="0.15">
      <c r="A31" s="14">
        <v>304</v>
      </c>
      <c r="B31" s="15" t="s">
        <v>25</v>
      </c>
      <c r="C31" s="16">
        <v>0</v>
      </c>
      <c r="D31" s="16"/>
      <c r="E31" s="17">
        <v>0</v>
      </c>
    </row>
    <row r="32" spans="1:5" x14ac:dyDescent="0.15">
      <c r="A32" s="14">
        <v>305</v>
      </c>
      <c r="B32" s="15" t="s">
        <v>26</v>
      </c>
      <c r="C32" s="16">
        <v>485.83560994198649</v>
      </c>
      <c r="D32" s="16">
        <v>1368.0883200000001</v>
      </c>
      <c r="E32" s="17">
        <v>1853.9239299419864</v>
      </c>
    </row>
    <row r="33" spans="1:5" x14ac:dyDescent="0.15">
      <c r="A33" s="14">
        <v>306</v>
      </c>
      <c r="B33" s="15" t="s">
        <v>27</v>
      </c>
      <c r="C33" s="16">
        <v>0</v>
      </c>
      <c r="D33" s="16"/>
      <c r="E33" s="17">
        <v>0</v>
      </c>
    </row>
    <row r="34" spans="1:5" x14ac:dyDescent="0.15">
      <c r="A34" s="14">
        <v>307</v>
      </c>
      <c r="B34" s="15" t="s">
        <v>28</v>
      </c>
      <c r="C34" s="16">
        <v>107.84179134976614</v>
      </c>
      <c r="D34" s="16">
        <v>38.530650000000001</v>
      </c>
      <c r="E34" s="17">
        <v>146.37244134976615</v>
      </c>
    </row>
    <row r="35" spans="1:5" ht="13" thickBot="1" x14ac:dyDescent="0.2">
      <c r="A35" s="23">
        <v>401</v>
      </c>
      <c r="B35" s="24" t="s">
        <v>126</v>
      </c>
      <c r="C35" s="25">
        <v>5739.8190194021718</v>
      </c>
      <c r="D35" s="25">
        <v>2785.0365700000002</v>
      </c>
      <c r="E35" s="26">
        <v>8524.855589402172</v>
      </c>
    </row>
    <row r="36" spans="1:5" ht="13" thickTop="1" x14ac:dyDescent="0.15">
      <c r="A36" s="14">
        <v>402</v>
      </c>
      <c r="B36" s="27" t="s">
        <v>30</v>
      </c>
      <c r="C36" s="16">
        <v>2395.1333948257879</v>
      </c>
      <c r="D36" s="16">
        <v>477.22826000000003</v>
      </c>
      <c r="E36" s="17">
        <v>2872.3616548257878</v>
      </c>
    </row>
    <row r="37" spans="1:5" x14ac:dyDescent="0.15">
      <c r="A37" s="14">
        <v>403</v>
      </c>
      <c r="B37" s="27" t="s">
        <v>31</v>
      </c>
      <c r="C37" s="16">
        <v>1934.2193511200132</v>
      </c>
      <c r="D37" s="16">
        <v>666.99655000000007</v>
      </c>
      <c r="E37" s="17">
        <v>2601.2159011200133</v>
      </c>
    </row>
    <row r="38" spans="1:5" x14ac:dyDescent="0.15">
      <c r="A38" s="14">
        <v>404</v>
      </c>
      <c r="B38" s="28" t="s">
        <v>127</v>
      </c>
      <c r="C38" s="16">
        <v>0</v>
      </c>
      <c r="D38" s="16"/>
      <c r="E38" s="17">
        <v>0</v>
      </c>
    </row>
    <row r="39" spans="1:5" x14ac:dyDescent="0.15">
      <c r="A39" s="14">
        <v>407</v>
      </c>
      <c r="B39" s="15" t="s">
        <v>32</v>
      </c>
      <c r="C39" s="16">
        <v>0</v>
      </c>
      <c r="D39" s="16"/>
      <c r="E39" s="17">
        <v>0</v>
      </c>
    </row>
    <row r="40" spans="1:5" x14ac:dyDescent="0.15">
      <c r="A40" s="14">
        <v>408</v>
      </c>
      <c r="B40" s="15" t="s">
        <v>33</v>
      </c>
      <c r="C40" s="16">
        <v>0</v>
      </c>
      <c r="D40" s="16"/>
      <c r="E40" s="17">
        <v>0</v>
      </c>
    </row>
    <row r="41" spans="1:5" x14ac:dyDescent="0.15">
      <c r="A41" s="14">
        <v>409</v>
      </c>
      <c r="B41" s="15" t="s">
        <v>34</v>
      </c>
      <c r="C41" s="16">
        <v>1410.4662734563708</v>
      </c>
      <c r="D41" s="16">
        <v>1640.81176</v>
      </c>
      <c r="E41" s="17">
        <v>3051.2780334563708</v>
      </c>
    </row>
    <row r="42" spans="1:5" ht="13" thickBot="1" x14ac:dyDescent="0.2">
      <c r="A42" s="23">
        <v>501</v>
      </c>
      <c r="B42" s="24" t="s">
        <v>128</v>
      </c>
      <c r="C42" s="25">
        <v>5430.8101511351015</v>
      </c>
      <c r="D42" s="25">
        <v>27469.869469999998</v>
      </c>
      <c r="E42" s="26">
        <v>32900.679621135103</v>
      </c>
    </row>
    <row r="43" spans="1:5" ht="13" thickTop="1" x14ac:dyDescent="0.15">
      <c r="A43" s="14">
        <v>502</v>
      </c>
      <c r="B43" s="15" t="s">
        <v>36</v>
      </c>
      <c r="C43" s="16">
        <v>269.61243428723787</v>
      </c>
      <c r="D43" s="16">
        <v>1459.0062800000001</v>
      </c>
      <c r="E43" s="17">
        <v>1728.6187142872379</v>
      </c>
    </row>
    <row r="44" spans="1:5" x14ac:dyDescent="0.15">
      <c r="A44" s="14">
        <v>503</v>
      </c>
      <c r="B44" s="15" t="s">
        <v>37</v>
      </c>
      <c r="C44" s="16">
        <v>11.613917121466304</v>
      </c>
      <c r="D44" s="16">
        <v>470.09793999999999</v>
      </c>
      <c r="E44" s="17">
        <v>481.71185712146632</v>
      </c>
    </row>
    <row r="45" spans="1:5" x14ac:dyDescent="0.15">
      <c r="A45" s="14">
        <v>504</v>
      </c>
      <c r="B45" s="15" t="s">
        <v>38</v>
      </c>
      <c r="C45" s="16">
        <v>574.47701997319632</v>
      </c>
      <c r="D45" s="16">
        <v>19.977</v>
      </c>
      <c r="E45" s="17">
        <v>594.4540199731963</v>
      </c>
    </row>
    <row r="46" spans="1:5" x14ac:dyDescent="0.15">
      <c r="A46" s="14">
        <v>505</v>
      </c>
      <c r="B46" s="15" t="s">
        <v>39</v>
      </c>
      <c r="C46" s="16">
        <v>849.44998797023788</v>
      </c>
      <c r="D46" s="16">
        <v>92.540929999999989</v>
      </c>
      <c r="E46" s="17">
        <v>941.99091797023789</v>
      </c>
    </row>
    <row r="47" spans="1:5" x14ac:dyDescent="0.15">
      <c r="A47" s="14">
        <v>506</v>
      </c>
      <c r="B47" s="15" t="s">
        <v>40</v>
      </c>
      <c r="C47" s="16">
        <v>3200.9574699999998</v>
      </c>
      <c r="D47" s="16">
        <v>25335.220439999997</v>
      </c>
      <c r="E47" s="17">
        <v>28536.177909999999</v>
      </c>
    </row>
    <row r="48" spans="1:5" x14ac:dyDescent="0.15">
      <c r="A48" s="14">
        <v>507</v>
      </c>
      <c r="B48" s="15" t="s">
        <v>41</v>
      </c>
      <c r="C48" s="16">
        <v>0</v>
      </c>
      <c r="D48" s="16"/>
      <c r="E48" s="17">
        <v>0</v>
      </c>
    </row>
    <row r="49" spans="1:5" x14ac:dyDescent="0.15">
      <c r="A49" s="14">
        <v>508</v>
      </c>
      <c r="B49" s="15" t="s">
        <v>42</v>
      </c>
      <c r="C49" s="16">
        <v>524.69932178296278</v>
      </c>
      <c r="D49" s="16">
        <v>93.026880000000006</v>
      </c>
      <c r="E49" s="17">
        <v>617.72620178296279</v>
      </c>
    </row>
    <row r="50" spans="1:5" ht="13" thickBot="1" x14ac:dyDescent="0.2">
      <c r="A50" s="23">
        <v>601</v>
      </c>
      <c r="B50" s="24" t="s">
        <v>129</v>
      </c>
      <c r="C50" s="25">
        <v>9235.7524799887869</v>
      </c>
      <c r="D50" s="25">
        <v>5442.5556500000002</v>
      </c>
      <c r="E50" s="26">
        <v>14678.308129988787</v>
      </c>
    </row>
    <row r="51" spans="1:5" ht="13" thickTop="1" x14ac:dyDescent="0.15">
      <c r="A51" s="14">
        <v>602</v>
      </c>
      <c r="B51" s="15" t="s">
        <v>44</v>
      </c>
      <c r="C51" s="16">
        <v>4379.4817711167916</v>
      </c>
      <c r="D51" s="16">
        <v>427.95143000000002</v>
      </c>
      <c r="E51" s="17">
        <v>4807.4332011167917</v>
      </c>
    </row>
    <row r="52" spans="1:5" x14ac:dyDescent="0.15">
      <c r="A52" s="14">
        <v>603</v>
      </c>
      <c r="B52" s="15" t="s">
        <v>45</v>
      </c>
      <c r="C52" s="16">
        <v>1819.0962291934682</v>
      </c>
      <c r="D52" s="16">
        <v>511.91111000000001</v>
      </c>
      <c r="E52" s="17">
        <v>2331.0073391934684</v>
      </c>
    </row>
    <row r="53" spans="1:5" x14ac:dyDescent="0.15">
      <c r="A53" s="14">
        <v>604</v>
      </c>
      <c r="B53" s="15" t="s">
        <v>46</v>
      </c>
      <c r="C53" s="16">
        <v>2254.4131475587305</v>
      </c>
      <c r="D53" s="16">
        <v>4502.6931100000002</v>
      </c>
      <c r="E53" s="17">
        <v>6757.1062575587312</v>
      </c>
    </row>
    <row r="54" spans="1:5" x14ac:dyDescent="0.15">
      <c r="A54" s="14">
        <v>605</v>
      </c>
      <c r="B54" s="15" t="s">
        <v>47</v>
      </c>
      <c r="C54" s="16">
        <v>0</v>
      </c>
      <c r="D54" s="16"/>
      <c r="E54" s="17">
        <v>0</v>
      </c>
    </row>
    <row r="55" spans="1:5" x14ac:dyDescent="0.15">
      <c r="A55" s="14">
        <v>606</v>
      </c>
      <c r="B55" s="15" t="s">
        <v>48</v>
      </c>
      <c r="C55" s="16">
        <v>782.76133211979675</v>
      </c>
      <c r="D55" s="16">
        <v>0</v>
      </c>
      <c r="E55" s="17">
        <v>782.76133211979675</v>
      </c>
    </row>
    <row r="56" spans="1:5" ht="13" thickBot="1" x14ac:dyDescent="0.2">
      <c r="A56" s="23">
        <v>701</v>
      </c>
      <c r="B56" s="24" t="s">
        <v>130</v>
      </c>
      <c r="C56" s="25">
        <v>13093.081435617571</v>
      </c>
      <c r="D56" s="25">
        <v>4483.3127900000009</v>
      </c>
      <c r="E56" s="26">
        <v>17576.394225617572</v>
      </c>
    </row>
    <row r="57" spans="1:5" ht="13" thickTop="1" x14ac:dyDescent="0.15">
      <c r="A57" s="14">
        <v>702</v>
      </c>
      <c r="B57" s="15" t="s">
        <v>50</v>
      </c>
      <c r="C57" s="16">
        <v>503.50238354734881</v>
      </c>
      <c r="D57" s="16">
        <v>9.6016399999999997</v>
      </c>
      <c r="E57" s="17">
        <v>513.10402354734879</v>
      </c>
    </row>
    <row r="58" spans="1:5" x14ac:dyDescent="0.15">
      <c r="A58" s="14">
        <v>703</v>
      </c>
      <c r="B58" s="15" t="s">
        <v>51</v>
      </c>
      <c r="C58" s="16">
        <v>1861.7568384905924</v>
      </c>
      <c r="D58" s="16">
        <v>428.98914000000002</v>
      </c>
      <c r="E58" s="17">
        <v>2290.7459784905923</v>
      </c>
    </row>
    <row r="59" spans="1:5" x14ac:dyDescent="0.15">
      <c r="A59" s="14">
        <v>704</v>
      </c>
      <c r="B59" s="15" t="s">
        <v>52</v>
      </c>
      <c r="C59" s="16">
        <v>724.55973742442609</v>
      </c>
      <c r="D59" s="16">
        <v>416.61803000000003</v>
      </c>
      <c r="E59" s="17">
        <v>1141.1777674244261</v>
      </c>
    </row>
    <row r="60" spans="1:5" x14ac:dyDescent="0.15">
      <c r="A60" s="14">
        <v>705</v>
      </c>
      <c r="B60" s="15" t="s">
        <v>53</v>
      </c>
      <c r="C60" s="16">
        <v>314.08802207832593</v>
      </c>
      <c r="D60" s="16"/>
      <c r="E60" s="17">
        <v>314.08802207832593</v>
      </c>
    </row>
    <row r="61" spans="1:5" x14ac:dyDescent="0.15">
      <c r="A61" s="18">
        <v>706</v>
      </c>
      <c r="B61" s="19" t="s">
        <v>131</v>
      </c>
      <c r="C61" s="20">
        <v>3347.36922</v>
      </c>
      <c r="D61" s="20">
        <v>2165.9174500000004</v>
      </c>
      <c r="E61" s="21">
        <v>5513.2866700000004</v>
      </c>
    </row>
    <row r="62" spans="1:5" x14ac:dyDescent="0.15">
      <c r="A62" s="14">
        <v>707</v>
      </c>
      <c r="B62" s="22" t="s">
        <v>54</v>
      </c>
      <c r="C62" s="16">
        <v>3347.36922</v>
      </c>
      <c r="D62" s="16">
        <v>2165.9174500000004</v>
      </c>
      <c r="E62" s="17">
        <v>5513.2866700000004</v>
      </c>
    </row>
    <row r="63" spans="1:5" x14ac:dyDescent="0.15">
      <c r="A63" s="18">
        <v>708</v>
      </c>
      <c r="B63" s="29" t="s">
        <v>55</v>
      </c>
      <c r="C63" s="30"/>
      <c r="D63" s="30"/>
      <c r="E63" s="21">
        <v>0</v>
      </c>
    </row>
    <row r="64" spans="1:5" x14ac:dyDescent="0.15">
      <c r="A64" s="14">
        <v>709</v>
      </c>
      <c r="B64" s="15" t="s">
        <v>56</v>
      </c>
      <c r="C64" s="16">
        <v>2010.4600102882869</v>
      </c>
      <c r="D64" s="16">
        <v>513.00265999999999</v>
      </c>
      <c r="E64" s="17">
        <v>2523.462670288287</v>
      </c>
    </row>
    <row r="65" spans="1:5" x14ac:dyDescent="0.15">
      <c r="A65" s="14">
        <v>710</v>
      </c>
      <c r="B65" s="15" t="s">
        <v>57</v>
      </c>
      <c r="C65" s="16">
        <v>2321.9825700000001</v>
      </c>
      <c r="D65" s="16">
        <v>597.99353000000008</v>
      </c>
      <c r="E65" s="17">
        <v>2919.9761000000003</v>
      </c>
    </row>
    <row r="66" spans="1:5" x14ac:dyDescent="0.15">
      <c r="A66" s="14">
        <v>711</v>
      </c>
      <c r="B66" s="15" t="s">
        <v>58</v>
      </c>
      <c r="C66" s="16">
        <v>2008.1026537885903</v>
      </c>
      <c r="D66" s="16">
        <v>351.19034000000005</v>
      </c>
      <c r="E66" s="17">
        <v>2359.2929937885901</v>
      </c>
    </row>
    <row r="67" spans="1:5" x14ac:dyDescent="0.15">
      <c r="A67" s="14">
        <v>712</v>
      </c>
      <c r="B67" s="15" t="s">
        <v>59</v>
      </c>
      <c r="C67" s="16">
        <v>0</v>
      </c>
      <c r="D67" s="16"/>
      <c r="E67" s="17">
        <v>0</v>
      </c>
    </row>
    <row r="68" spans="1:5" x14ac:dyDescent="0.15">
      <c r="A68" s="14">
        <v>713</v>
      </c>
      <c r="B68" s="15" t="s">
        <v>60</v>
      </c>
      <c r="C68" s="16">
        <v>0</v>
      </c>
      <c r="D68" s="16"/>
      <c r="E68" s="17">
        <v>0</v>
      </c>
    </row>
    <row r="69" spans="1:5" x14ac:dyDescent="0.15">
      <c r="A69" s="14">
        <v>714</v>
      </c>
      <c r="B69" s="15" t="s">
        <v>61</v>
      </c>
      <c r="C69" s="16">
        <v>1.26</v>
      </c>
      <c r="D69" s="16"/>
      <c r="E69" s="17">
        <v>1.26</v>
      </c>
    </row>
    <row r="70" spans="1:5" x14ac:dyDescent="0.15">
      <c r="A70" s="14">
        <v>715</v>
      </c>
      <c r="B70" s="15" t="s">
        <v>132</v>
      </c>
      <c r="C70" s="16"/>
      <c r="D70" s="16">
        <v>0</v>
      </c>
      <c r="E70" s="17">
        <v>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/>
      <c r="D72" s="16"/>
      <c r="E72" s="17">
        <v>0</v>
      </c>
    </row>
    <row r="73" spans="1:5" x14ac:dyDescent="0.15">
      <c r="A73" s="14">
        <v>718</v>
      </c>
      <c r="B73" s="22" t="s">
        <v>135</v>
      </c>
      <c r="C73" s="16"/>
      <c r="D73" s="16"/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3058.7730900000001</v>
      </c>
      <c r="D74" s="25">
        <v>3277.8936000000003</v>
      </c>
      <c r="E74" s="26">
        <v>6336.66669</v>
      </c>
    </row>
    <row r="75" spans="1:5" ht="13" thickTop="1" x14ac:dyDescent="0.15">
      <c r="A75" s="14">
        <v>802</v>
      </c>
      <c r="B75" s="15" t="s">
        <v>64</v>
      </c>
      <c r="C75" s="16"/>
      <c r="D75" s="16"/>
      <c r="E75" s="17">
        <v>0</v>
      </c>
    </row>
    <row r="76" spans="1:5" x14ac:dyDescent="0.15">
      <c r="A76" s="14">
        <v>803</v>
      </c>
      <c r="B76" s="15" t="s">
        <v>65</v>
      </c>
      <c r="C76" s="16">
        <v>7.8700000000000003E-3</v>
      </c>
      <c r="D76" s="16"/>
      <c r="E76" s="17">
        <v>7.8700000000000003E-3</v>
      </c>
    </row>
    <row r="77" spans="1:5" x14ac:dyDescent="0.15">
      <c r="A77" s="14">
        <v>804</v>
      </c>
      <c r="B77" s="15" t="s">
        <v>66</v>
      </c>
      <c r="C77" s="16">
        <v>3057.4202200000004</v>
      </c>
      <c r="D77" s="16">
        <v>13.15255</v>
      </c>
      <c r="E77" s="17">
        <v>3070.5727700000002</v>
      </c>
    </row>
    <row r="78" spans="1:5" x14ac:dyDescent="0.15">
      <c r="A78" s="14">
        <v>805</v>
      </c>
      <c r="B78" s="15" t="s">
        <v>67</v>
      </c>
      <c r="C78" s="16">
        <v>1.345</v>
      </c>
      <c r="D78" s="16">
        <v>1323.9438500000001</v>
      </c>
      <c r="E78" s="17">
        <v>1325.2888500000001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1940.7972</v>
      </c>
      <c r="E79" s="17">
        <v>1940.7972</v>
      </c>
    </row>
    <row r="80" spans="1:5" ht="13" thickBot="1" x14ac:dyDescent="0.2">
      <c r="A80" s="35">
        <v>807</v>
      </c>
      <c r="B80" s="36" t="s">
        <v>69</v>
      </c>
      <c r="C80" s="37"/>
      <c r="D80" s="37"/>
      <c r="E80" s="38">
        <v>0</v>
      </c>
    </row>
    <row r="81" spans="1:5" ht="13" thickTop="1" x14ac:dyDescent="0.15">
      <c r="A81" s="14">
        <v>901</v>
      </c>
      <c r="B81" s="15" t="s">
        <v>71</v>
      </c>
      <c r="C81" s="16"/>
      <c r="D81" s="16"/>
      <c r="E81" s="17">
        <v>0</v>
      </c>
    </row>
    <row r="82" spans="1:5" x14ac:dyDescent="0.15">
      <c r="A82" s="14">
        <v>902</v>
      </c>
      <c r="B82" s="15" t="s">
        <v>72</v>
      </c>
      <c r="C82" s="16"/>
      <c r="D82" s="16"/>
      <c r="E82" s="17">
        <v>0</v>
      </c>
    </row>
    <row r="83" spans="1:5" x14ac:dyDescent="0.15">
      <c r="A83" s="14">
        <v>903</v>
      </c>
      <c r="B83" s="15" t="s">
        <v>137</v>
      </c>
      <c r="C83" s="16">
        <v>1072.5999999999999</v>
      </c>
      <c r="D83" s="16">
        <v>1441.5059199999998</v>
      </c>
      <c r="E83" s="39">
        <v>2514.10592</v>
      </c>
    </row>
    <row r="84" spans="1:5" ht="13" thickBot="1" x14ac:dyDescent="0.2">
      <c r="A84" s="35">
        <v>904</v>
      </c>
      <c r="B84" s="36" t="s">
        <v>138</v>
      </c>
      <c r="C84" s="37">
        <v>929.06277</v>
      </c>
      <c r="D84" s="37">
        <v>157.20583999999999</v>
      </c>
      <c r="E84" s="40">
        <v>1086.2686100000001</v>
      </c>
    </row>
    <row r="85" spans="1:5" ht="14" thickTop="1" thickBot="1" x14ac:dyDescent="0.2">
      <c r="A85" s="41">
        <v>999</v>
      </c>
      <c r="B85" s="42" t="s">
        <v>139</v>
      </c>
      <c r="C85" s="43">
        <v>87807.819110000026</v>
      </c>
      <c r="D85" s="43">
        <v>67948.108069999987</v>
      </c>
      <c r="E85" s="44">
        <v>155755.92718</v>
      </c>
    </row>
    <row r="86" spans="1:5" x14ac:dyDescent="0.15">
      <c r="B86" s="1"/>
    </row>
    <row r="87" spans="1:5" x14ac:dyDescent="0.15">
      <c r="B87" s="1"/>
    </row>
    <row r="88" spans="1:5" x14ac:dyDescent="0.15">
      <c r="A88" s="8"/>
      <c r="B88" s="1"/>
    </row>
    <row r="89" spans="1:5" x14ac:dyDescent="0.15">
      <c r="A89" s="8"/>
      <c r="B89" s="1"/>
    </row>
    <row r="90" spans="1:5" x14ac:dyDescent="0.15">
      <c r="A90" s="8"/>
      <c r="B90" s="1"/>
    </row>
    <row r="91" spans="1:5" x14ac:dyDescent="0.15">
      <c r="A91" s="8"/>
      <c r="B91" s="45"/>
    </row>
    <row r="92" spans="1:5" x14ac:dyDescent="0.15">
      <c r="A92" s="8"/>
      <c r="B92" s="45"/>
    </row>
    <row r="93" spans="1:5" x14ac:dyDescent="0.15">
      <c r="A93" s="8"/>
      <c r="B93" s="45"/>
    </row>
    <row r="94" spans="1:5" x14ac:dyDescent="0.15">
      <c r="A94" s="8"/>
      <c r="B94" s="45"/>
    </row>
    <row r="95" spans="1:5" x14ac:dyDescent="0.15">
      <c r="A95" s="8"/>
      <c r="B95" s="45"/>
    </row>
    <row r="96" spans="1:5" x14ac:dyDescent="0.15">
      <c r="A96" s="8"/>
      <c r="B96" s="45"/>
    </row>
    <row r="97" spans="1:2" x14ac:dyDescent="0.15">
      <c r="A97" s="8"/>
      <c r="B97" s="45"/>
    </row>
    <row r="98" spans="1:2" x14ac:dyDescent="0.15">
      <c r="A98" s="8"/>
      <c r="B98" s="45"/>
    </row>
    <row r="99" spans="1:2" x14ac:dyDescent="0.15">
      <c r="A99" s="8"/>
      <c r="B99" s="45"/>
    </row>
    <row r="100" spans="1:2" x14ac:dyDescent="0.15">
      <c r="A100" s="8"/>
      <c r="B100" s="45"/>
    </row>
    <row r="101" spans="1:2" x14ac:dyDescent="0.15">
      <c r="A101" s="8"/>
      <c r="B101" s="45"/>
    </row>
    <row r="102" spans="1:2" x14ac:dyDescent="0.15">
      <c r="A102" s="8"/>
      <c r="B102" s="45"/>
    </row>
    <row r="103" spans="1:2" x14ac:dyDescent="0.15">
      <c r="A103" s="8"/>
      <c r="B103" s="45"/>
    </row>
    <row r="104" spans="1:2" x14ac:dyDescent="0.15">
      <c r="A104" s="8"/>
      <c r="B104" s="45"/>
    </row>
    <row r="105" spans="1:2" x14ac:dyDescent="0.15">
      <c r="A105" s="8"/>
      <c r="B105" s="45"/>
    </row>
    <row r="106" spans="1:2" x14ac:dyDescent="0.15">
      <c r="A106" s="8"/>
      <c r="B106" s="45"/>
    </row>
    <row r="107" spans="1:2" x14ac:dyDescent="0.15">
      <c r="A107" s="8"/>
      <c r="B107" s="45"/>
    </row>
    <row r="108" spans="1:2" x14ac:dyDescent="0.15">
      <c r="A108" s="8"/>
      <c r="B108" s="45"/>
    </row>
    <row r="109" spans="1:2" x14ac:dyDescent="0.15">
      <c r="A109" s="8"/>
      <c r="B109" s="45"/>
    </row>
    <row r="110" spans="1:2" x14ac:dyDescent="0.15">
      <c r="A110" s="8"/>
      <c r="B110" s="45"/>
    </row>
    <row r="111" spans="1:2" x14ac:dyDescent="0.15">
      <c r="A111" s="8"/>
      <c r="B111" s="45"/>
    </row>
    <row r="112" spans="1:2" x14ac:dyDescent="0.15">
      <c r="A112" s="8"/>
      <c r="B112" s="45"/>
    </row>
    <row r="113" spans="1:2" x14ac:dyDescent="0.15">
      <c r="A113" s="8"/>
      <c r="B113" s="45"/>
    </row>
    <row r="114" spans="1:2" x14ac:dyDescent="0.15">
      <c r="A114" s="8"/>
      <c r="B114" s="45"/>
    </row>
    <row r="115" spans="1:2" x14ac:dyDescent="0.15">
      <c r="A115" s="8"/>
      <c r="B115" s="45"/>
    </row>
    <row r="116" spans="1:2" x14ac:dyDescent="0.15">
      <c r="A116" s="8"/>
      <c r="B116" s="45"/>
    </row>
    <row r="117" spans="1:2" x14ac:dyDescent="0.15">
      <c r="A117" s="8"/>
      <c r="B117" s="45"/>
    </row>
    <row r="118" spans="1:2" x14ac:dyDescent="0.15">
      <c r="A118" s="8"/>
      <c r="B118" s="45"/>
    </row>
    <row r="119" spans="1:2" x14ac:dyDescent="0.15">
      <c r="A119" s="8"/>
      <c r="B119" s="45"/>
    </row>
    <row r="120" spans="1:2" x14ac:dyDescent="0.15">
      <c r="A120" s="8"/>
      <c r="B120" s="45"/>
    </row>
    <row r="121" spans="1:2" x14ac:dyDescent="0.15">
      <c r="A121" s="8"/>
      <c r="B121" s="45"/>
    </row>
    <row r="122" spans="1:2" x14ac:dyDescent="0.15">
      <c r="A122" s="8"/>
      <c r="B122" s="45"/>
    </row>
    <row r="123" spans="1:2" x14ac:dyDescent="0.15">
      <c r="A123" s="8"/>
      <c r="B123" s="45"/>
    </row>
    <row r="124" spans="1:2" x14ac:dyDescent="0.15">
      <c r="A124" s="8"/>
      <c r="B124" s="45"/>
    </row>
    <row r="125" spans="1:2" x14ac:dyDescent="0.15">
      <c r="A125" s="8"/>
      <c r="B125" s="45"/>
    </row>
    <row r="126" spans="1:2" x14ac:dyDescent="0.15">
      <c r="A126" s="8"/>
      <c r="B126" s="45"/>
    </row>
    <row r="127" spans="1:2" x14ac:dyDescent="0.15">
      <c r="A127" s="8"/>
      <c r="B127" s="45"/>
    </row>
    <row r="128" spans="1:2" x14ac:dyDescent="0.15">
      <c r="A128" s="8"/>
      <c r="B128" s="45"/>
    </row>
    <row r="129" spans="1:2" x14ac:dyDescent="0.15">
      <c r="A129" s="8"/>
      <c r="B129" s="45"/>
    </row>
    <row r="130" spans="1:2" x14ac:dyDescent="0.15">
      <c r="A130" s="8"/>
      <c r="B130" s="45"/>
    </row>
    <row r="131" spans="1:2" x14ac:dyDescent="0.15">
      <c r="A131" s="8"/>
      <c r="B131" s="45"/>
    </row>
    <row r="132" spans="1:2" x14ac:dyDescent="0.15">
      <c r="A132" s="8"/>
      <c r="B132" s="45"/>
    </row>
    <row r="133" spans="1:2" x14ac:dyDescent="0.15">
      <c r="A133" s="8"/>
      <c r="B133" s="45"/>
    </row>
    <row r="134" spans="1:2" x14ac:dyDescent="0.15">
      <c r="A134" s="8"/>
      <c r="B134" s="45"/>
    </row>
    <row r="135" spans="1:2" x14ac:dyDescent="0.15">
      <c r="A135" s="8"/>
      <c r="B135" s="45"/>
    </row>
    <row r="136" spans="1:2" x14ac:dyDescent="0.15">
      <c r="A136" s="8"/>
      <c r="B136" s="45"/>
    </row>
    <row r="137" spans="1:2" x14ac:dyDescent="0.15">
      <c r="A137" s="8"/>
      <c r="B137" s="45"/>
    </row>
    <row r="138" spans="1:2" x14ac:dyDescent="0.15">
      <c r="A138" s="8"/>
      <c r="B138" s="45"/>
    </row>
    <row r="139" spans="1:2" x14ac:dyDescent="0.15">
      <c r="A139" s="8"/>
      <c r="B139" s="45"/>
    </row>
    <row r="140" spans="1:2" x14ac:dyDescent="0.15">
      <c r="A140" s="8"/>
      <c r="B140" s="45"/>
    </row>
    <row r="141" spans="1:2" x14ac:dyDescent="0.15">
      <c r="A141" s="8"/>
      <c r="B141" s="45"/>
    </row>
    <row r="142" spans="1:2" x14ac:dyDescent="0.15">
      <c r="A142" s="8"/>
      <c r="B142" s="45"/>
    </row>
    <row r="143" spans="1:2" x14ac:dyDescent="0.15">
      <c r="A143" s="8"/>
      <c r="B143" s="45"/>
    </row>
    <row r="144" spans="1:2" x14ac:dyDescent="0.15">
      <c r="A144" s="8"/>
      <c r="B144" s="45"/>
    </row>
    <row r="145" spans="1:2" x14ac:dyDescent="0.15">
      <c r="A145" s="8"/>
      <c r="B145" s="45"/>
    </row>
    <row r="146" spans="1:2" x14ac:dyDescent="0.15">
      <c r="A146" s="8"/>
      <c r="B146" s="45"/>
    </row>
    <row r="147" spans="1:2" x14ac:dyDescent="0.15">
      <c r="A147" s="8"/>
      <c r="B147" s="45"/>
    </row>
    <row r="148" spans="1:2" x14ac:dyDescent="0.15">
      <c r="A148" s="8"/>
      <c r="B148" s="45"/>
    </row>
    <row r="149" spans="1:2" x14ac:dyDescent="0.15">
      <c r="A149" s="8"/>
      <c r="B149" s="45"/>
    </row>
    <row r="150" spans="1:2" x14ac:dyDescent="0.15">
      <c r="A150" s="8"/>
      <c r="B150" s="45"/>
    </row>
    <row r="151" spans="1:2" x14ac:dyDescent="0.15">
      <c r="A151" s="8"/>
      <c r="B151" s="45"/>
    </row>
    <row r="152" spans="1:2" x14ac:dyDescent="0.15">
      <c r="A152" s="8"/>
      <c r="B152" s="45"/>
    </row>
    <row r="153" spans="1:2" x14ac:dyDescent="0.15">
      <c r="A153" s="8"/>
      <c r="B153" s="45"/>
    </row>
    <row r="154" spans="1:2" x14ac:dyDescent="0.15">
      <c r="A154" s="8"/>
      <c r="B154" s="45"/>
    </row>
    <row r="155" spans="1:2" x14ac:dyDescent="0.15">
      <c r="A155" s="8"/>
      <c r="B155" s="45"/>
    </row>
    <row r="156" spans="1:2" x14ac:dyDescent="0.15">
      <c r="A156" s="8"/>
      <c r="B156" s="45"/>
    </row>
    <row r="157" spans="1:2" x14ac:dyDescent="0.15">
      <c r="A157" s="8"/>
      <c r="B157" s="45"/>
    </row>
    <row r="158" spans="1:2" x14ac:dyDescent="0.15">
      <c r="A158" s="8"/>
      <c r="B158" s="45"/>
    </row>
    <row r="159" spans="1:2" x14ac:dyDescent="0.15">
      <c r="A159" s="8"/>
      <c r="B159" s="45"/>
    </row>
    <row r="160" spans="1:2" x14ac:dyDescent="0.15">
      <c r="A160" s="8"/>
      <c r="B160" s="45"/>
    </row>
    <row r="161" spans="1:2" x14ac:dyDescent="0.15">
      <c r="A161" s="8"/>
      <c r="B161" s="45"/>
    </row>
    <row r="162" spans="1:2" x14ac:dyDescent="0.15">
      <c r="A162" s="8"/>
      <c r="B162" s="45"/>
    </row>
    <row r="163" spans="1:2" x14ac:dyDescent="0.15">
      <c r="A163" s="8"/>
      <c r="B163" s="45"/>
    </row>
    <row r="164" spans="1:2" x14ac:dyDescent="0.15">
      <c r="A164" s="8"/>
      <c r="B164" s="45"/>
    </row>
    <row r="165" spans="1:2" x14ac:dyDescent="0.15">
      <c r="A165" s="8"/>
      <c r="B165" s="45"/>
    </row>
    <row r="166" spans="1:2" x14ac:dyDescent="0.15">
      <c r="A166" s="8"/>
      <c r="B166" s="45"/>
    </row>
    <row r="167" spans="1:2" x14ac:dyDescent="0.15">
      <c r="A167" s="8"/>
      <c r="B167" s="45"/>
    </row>
    <row r="168" spans="1:2" x14ac:dyDescent="0.15">
      <c r="A168" s="8"/>
      <c r="B168" s="45"/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6A82C-8E88-403B-AA04-2068354F4B7C}">
  <sheetPr>
    <pageSetUpPr fitToPage="1"/>
  </sheetPr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'[23]Cover Page'!B12</f>
        <v>Northern Illinois University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122087.50000000001</v>
      </c>
      <c r="D12" s="12">
        <v>7350.2000000000007</v>
      </c>
      <c r="E12" s="13">
        <v>129437.70000000001</v>
      </c>
    </row>
    <row r="13" spans="1:5" ht="13" thickTop="1" x14ac:dyDescent="0.15">
      <c r="A13" s="14">
        <v>102</v>
      </c>
      <c r="B13" s="15" t="s">
        <v>7</v>
      </c>
      <c r="C13" s="16">
        <v>93853.1</v>
      </c>
      <c r="D13" s="16">
        <v>5140</v>
      </c>
      <c r="E13" s="17">
        <v>98993.1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0</v>
      </c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6702.6</v>
      </c>
      <c r="D16" s="16">
        <v>0</v>
      </c>
      <c r="E16" s="17">
        <v>6702.6</v>
      </c>
    </row>
    <row r="17" spans="1:5" x14ac:dyDescent="0.15">
      <c r="A17" s="14">
        <v>106</v>
      </c>
      <c r="B17" s="15" t="s">
        <v>11</v>
      </c>
      <c r="C17" s="16">
        <v>7046.1</v>
      </c>
      <c r="D17" s="16">
        <v>145.6</v>
      </c>
      <c r="E17" s="17">
        <v>7191.7000000000007</v>
      </c>
    </row>
    <row r="18" spans="1:5" x14ac:dyDescent="0.15">
      <c r="A18" s="18">
        <v>107</v>
      </c>
      <c r="B18" s="19" t="s">
        <v>123</v>
      </c>
      <c r="C18" s="20">
        <v>14485.699999999999</v>
      </c>
      <c r="D18" s="20">
        <v>2064.6</v>
      </c>
      <c r="E18" s="21">
        <v>16550.3</v>
      </c>
    </row>
    <row r="19" spans="1:5" x14ac:dyDescent="0.15">
      <c r="A19" s="14">
        <v>108</v>
      </c>
      <c r="B19" s="22" t="s">
        <v>12</v>
      </c>
      <c r="C19" s="16">
        <v>454.9</v>
      </c>
      <c r="D19" s="16">
        <v>2.4</v>
      </c>
      <c r="E19" s="17">
        <v>457.29999999999995</v>
      </c>
    </row>
    <row r="20" spans="1:5" x14ac:dyDescent="0.15">
      <c r="A20" s="14">
        <v>109</v>
      </c>
      <c r="B20" s="22" t="s">
        <v>13</v>
      </c>
      <c r="C20" s="16">
        <v>2800.6</v>
      </c>
      <c r="D20" s="16">
        <v>509.7</v>
      </c>
      <c r="E20" s="17">
        <v>3310.2999999999997</v>
      </c>
    </row>
    <row r="21" spans="1:5" x14ac:dyDescent="0.15">
      <c r="A21" s="14">
        <v>110</v>
      </c>
      <c r="B21" s="22" t="s">
        <v>14</v>
      </c>
      <c r="C21" s="16">
        <v>9255.7999999999993</v>
      </c>
      <c r="D21" s="16">
        <v>804.5</v>
      </c>
      <c r="E21" s="17">
        <v>10060.299999999999</v>
      </c>
    </row>
    <row r="22" spans="1:5" x14ac:dyDescent="0.15">
      <c r="A22" s="14">
        <v>111</v>
      </c>
      <c r="B22" s="22" t="s">
        <v>15</v>
      </c>
      <c r="C22" s="16">
        <v>1974.4</v>
      </c>
      <c r="D22" s="16">
        <v>748</v>
      </c>
      <c r="E22" s="17">
        <v>2722.4</v>
      </c>
    </row>
    <row r="23" spans="1:5" ht="13" thickBot="1" x14ac:dyDescent="0.2">
      <c r="A23" s="23">
        <v>201</v>
      </c>
      <c r="B23" s="24" t="s">
        <v>124</v>
      </c>
      <c r="C23" s="25">
        <v>3965.8999999999996</v>
      </c>
      <c r="D23" s="25">
        <v>14094.699999999999</v>
      </c>
      <c r="E23" s="26">
        <v>18060.599999999999</v>
      </c>
    </row>
    <row r="24" spans="1:5" ht="13" thickTop="1" x14ac:dyDescent="0.15">
      <c r="A24" s="14">
        <v>202</v>
      </c>
      <c r="B24" s="15" t="s">
        <v>18</v>
      </c>
      <c r="C24" s="16">
        <v>224.7</v>
      </c>
      <c r="D24" s="16">
        <v>2649.8</v>
      </c>
      <c r="E24" s="17">
        <v>2874.5</v>
      </c>
    </row>
    <row r="25" spans="1:5" x14ac:dyDescent="0.15">
      <c r="A25" s="14">
        <v>203</v>
      </c>
      <c r="B25" s="15" t="s">
        <v>19</v>
      </c>
      <c r="C25" s="16">
        <v>378.6</v>
      </c>
      <c r="D25" s="16">
        <v>10456.299999999999</v>
      </c>
      <c r="E25" s="17">
        <v>10834.9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3362.6</v>
      </c>
      <c r="D27" s="16">
        <v>988.6</v>
      </c>
      <c r="E27" s="17">
        <v>4351.2</v>
      </c>
    </row>
    <row r="28" spans="1:5" ht="13" thickBot="1" x14ac:dyDescent="0.2">
      <c r="A28" s="23">
        <v>301</v>
      </c>
      <c r="B28" s="24" t="s">
        <v>125</v>
      </c>
      <c r="C28" s="25">
        <v>1971.9</v>
      </c>
      <c r="D28" s="25">
        <v>22054.300000000003</v>
      </c>
      <c r="E28" s="26">
        <v>24026.200000000004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729.1</v>
      </c>
      <c r="D30" s="16">
        <v>4779.1000000000004</v>
      </c>
      <c r="E30" s="17">
        <v>5508.2000000000007</v>
      </c>
    </row>
    <row r="31" spans="1:5" x14ac:dyDescent="0.15">
      <c r="A31" s="14">
        <v>304</v>
      </c>
      <c r="B31" s="15" t="s">
        <v>25</v>
      </c>
      <c r="C31" s="16">
        <v>524.4</v>
      </c>
      <c r="D31" s="16">
        <v>14719.3</v>
      </c>
      <c r="E31" s="17">
        <v>15243.699999999999</v>
      </c>
    </row>
    <row r="32" spans="1:5" x14ac:dyDescent="0.15">
      <c r="A32" s="14">
        <v>305</v>
      </c>
      <c r="B32" s="15" t="s">
        <v>26</v>
      </c>
      <c r="C32" s="16">
        <v>429.5</v>
      </c>
      <c r="D32" s="16">
        <v>565.9</v>
      </c>
      <c r="E32" s="17">
        <v>995.4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288.89999999999998</v>
      </c>
      <c r="D34" s="16">
        <v>1990</v>
      </c>
      <c r="E34" s="17">
        <v>2278.9</v>
      </c>
    </row>
    <row r="35" spans="1:5" ht="13" thickBot="1" x14ac:dyDescent="0.2">
      <c r="A35" s="23">
        <v>401</v>
      </c>
      <c r="B35" s="24" t="s">
        <v>126</v>
      </c>
      <c r="C35" s="25">
        <v>22604.5</v>
      </c>
      <c r="D35" s="25">
        <v>2611.8999999999996</v>
      </c>
      <c r="E35" s="26">
        <v>25216.400000000001</v>
      </c>
    </row>
    <row r="36" spans="1:5" ht="13" thickTop="1" x14ac:dyDescent="0.15">
      <c r="A36" s="14">
        <v>402</v>
      </c>
      <c r="B36" s="27" t="s">
        <v>30</v>
      </c>
      <c r="C36" s="16">
        <v>13747</v>
      </c>
      <c r="D36" s="16">
        <v>634.1</v>
      </c>
      <c r="E36" s="17">
        <v>14381.1</v>
      </c>
    </row>
    <row r="37" spans="1:5" x14ac:dyDescent="0.15">
      <c r="A37" s="14">
        <v>403</v>
      </c>
      <c r="B37" s="27" t="s">
        <v>31</v>
      </c>
      <c r="C37" s="16">
        <v>7944.2</v>
      </c>
      <c r="D37" s="16">
        <v>146.4</v>
      </c>
      <c r="E37" s="17">
        <v>8090.5999999999995</v>
      </c>
    </row>
    <row r="38" spans="1:5" x14ac:dyDescent="0.15">
      <c r="A38" s="14">
        <v>404</v>
      </c>
      <c r="B38" s="28" t="s">
        <v>127</v>
      </c>
      <c r="C38" s="16">
        <v>0</v>
      </c>
      <c r="D38" s="16">
        <v>0</v>
      </c>
      <c r="E38" s="17">
        <v>0</v>
      </c>
    </row>
    <row r="39" spans="1:5" x14ac:dyDescent="0.15">
      <c r="A39" s="14">
        <v>407</v>
      </c>
      <c r="B39" s="15" t="s">
        <v>32</v>
      </c>
      <c r="C39" s="16">
        <v>250.8</v>
      </c>
      <c r="D39" s="16">
        <v>45.8</v>
      </c>
      <c r="E39" s="17">
        <v>296.60000000000002</v>
      </c>
    </row>
    <row r="40" spans="1:5" x14ac:dyDescent="0.15">
      <c r="A40" s="14">
        <v>408</v>
      </c>
      <c r="B40" s="15" t="s">
        <v>33</v>
      </c>
      <c r="C40" s="16">
        <v>0</v>
      </c>
      <c r="D40" s="16">
        <v>0</v>
      </c>
      <c r="E40" s="17">
        <v>0</v>
      </c>
    </row>
    <row r="41" spans="1:5" x14ac:dyDescent="0.15">
      <c r="A41" s="14">
        <v>409</v>
      </c>
      <c r="B41" s="15" t="s">
        <v>34</v>
      </c>
      <c r="C41" s="16">
        <v>662.5</v>
      </c>
      <c r="D41" s="16">
        <v>1785.6</v>
      </c>
      <c r="E41" s="17">
        <v>2448.1</v>
      </c>
    </row>
    <row r="42" spans="1:5" ht="13" thickBot="1" x14ac:dyDescent="0.2">
      <c r="A42" s="23">
        <v>501</v>
      </c>
      <c r="B42" s="24" t="s">
        <v>128</v>
      </c>
      <c r="C42" s="25">
        <v>34273.5</v>
      </c>
      <c r="D42" s="25">
        <v>71243.299999999988</v>
      </c>
      <c r="E42" s="26">
        <v>105516.79999999999</v>
      </c>
    </row>
    <row r="43" spans="1:5" ht="13" thickTop="1" x14ac:dyDescent="0.15">
      <c r="A43" s="14">
        <v>502</v>
      </c>
      <c r="B43" s="15" t="s">
        <v>36</v>
      </c>
      <c r="C43" s="16">
        <v>1241.8</v>
      </c>
      <c r="D43" s="16">
        <v>4039.5</v>
      </c>
      <c r="E43" s="17">
        <v>5281.3</v>
      </c>
    </row>
    <row r="44" spans="1:5" x14ac:dyDescent="0.15">
      <c r="A44" s="14">
        <v>503</v>
      </c>
      <c r="B44" s="15" t="s">
        <v>37</v>
      </c>
      <c r="C44" s="16">
        <v>0</v>
      </c>
      <c r="D44" s="16">
        <v>2566.6999999999998</v>
      </c>
      <c r="E44" s="17">
        <v>2566.6999999999998</v>
      </c>
    </row>
    <row r="45" spans="1:5" x14ac:dyDescent="0.15">
      <c r="A45" s="14">
        <v>504</v>
      </c>
      <c r="B45" s="15" t="s">
        <v>38</v>
      </c>
      <c r="C45" s="16">
        <v>2718.6</v>
      </c>
      <c r="D45" s="16">
        <v>554.20000000000005</v>
      </c>
      <c r="E45" s="17">
        <v>3272.8</v>
      </c>
    </row>
    <row r="46" spans="1:5" x14ac:dyDescent="0.15">
      <c r="A46" s="14">
        <v>505</v>
      </c>
      <c r="B46" s="15" t="s">
        <v>39</v>
      </c>
      <c r="C46" s="16">
        <v>1214.5</v>
      </c>
      <c r="D46" s="16">
        <v>92.1</v>
      </c>
      <c r="E46" s="17">
        <v>1306.5999999999999</v>
      </c>
    </row>
    <row r="47" spans="1:5" x14ac:dyDescent="0.15">
      <c r="A47" s="14">
        <v>506</v>
      </c>
      <c r="B47" s="15" t="s">
        <v>40</v>
      </c>
      <c r="C47" s="16">
        <v>27813.200000000001</v>
      </c>
      <c r="D47" s="16">
        <v>46550.6</v>
      </c>
      <c r="E47" s="17">
        <v>74363.8</v>
      </c>
    </row>
    <row r="48" spans="1:5" x14ac:dyDescent="0.15">
      <c r="A48" s="14">
        <v>507</v>
      </c>
      <c r="B48" s="15" t="s">
        <v>41</v>
      </c>
      <c r="C48" s="16">
        <v>233.6</v>
      </c>
      <c r="D48" s="16">
        <v>14214.3</v>
      </c>
      <c r="E48" s="17">
        <v>14447.9</v>
      </c>
    </row>
    <row r="49" spans="1:5" x14ac:dyDescent="0.15">
      <c r="A49" s="14">
        <v>508</v>
      </c>
      <c r="B49" s="15" t="s">
        <v>42</v>
      </c>
      <c r="C49" s="16">
        <v>1051.8</v>
      </c>
      <c r="D49" s="16">
        <v>3225.9</v>
      </c>
      <c r="E49" s="17">
        <v>4277.7</v>
      </c>
    </row>
    <row r="50" spans="1:5" ht="13" thickBot="1" x14ac:dyDescent="0.2">
      <c r="A50" s="23">
        <v>601</v>
      </c>
      <c r="B50" s="24" t="s">
        <v>129</v>
      </c>
      <c r="C50" s="25">
        <v>33015.699999999997</v>
      </c>
      <c r="D50" s="25">
        <v>8329</v>
      </c>
      <c r="E50" s="26">
        <v>41344.699999999997</v>
      </c>
    </row>
    <row r="51" spans="1:5" ht="13" thickTop="1" x14ac:dyDescent="0.15">
      <c r="A51" s="14">
        <v>602</v>
      </c>
      <c r="B51" s="15" t="s">
        <v>44</v>
      </c>
      <c r="C51" s="16">
        <v>7550</v>
      </c>
      <c r="D51" s="16">
        <v>1215</v>
      </c>
      <c r="E51" s="17">
        <v>8765</v>
      </c>
    </row>
    <row r="52" spans="1:5" x14ac:dyDescent="0.15">
      <c r="A52" s="14">
        <v>603</v>
      </c>
      <c r="B52" s="15" t="s">
        <v>45</v>
      </c>
      <c r="C52" s="16">
        <v>2304.1999999999998</v>
      </c>
      <c r="D52" s="16">
        <v>4780.6000000000004</v>
      </c>
      <c r="E52" s="17">
        <v>7084.8</v>
      </c>
    </row>
    <row r="53" spans="1:5" x14ac:dyDescent="0.15">
      <c r="A53" s="14">
        <v>604</v>
      </c>
      <c r="B53" s="15" t="s">
        <v>46</v>
      </c>
      <c r="C53" s="16">
        <v>14997.3</v>
      </c>
      <c r="D53" s="16">
        <v>1807.3999999999999</v>
      </c>
      <c r="E53" s="17">
        <v>16804.7</v>
      </c>
    </row>
    <row r="54" spans="1:5" x14ac:dyDescent="0.15">
      <c r="A54" s="14">
        <v>605</v>
      </c>
      <c r="B54" s="15" t="s">
        <v>47</v>
      </c>
      <c r="C54" s="16"/>
      <c r="D54" s="16">
        <v>0</v>
      </c>
      <c r="E54" s="17">
        <v>0</v>
      </c>
    </row>
    <row r="55" spans="1:5" x14ac:dyDescent="0.15">
      <c r="A55" s="14">
        <v>606</v>
      </c>
      <c r="B55" s="15" t="s">
        <v>48</v>
      </c>
      <c r="C55" s="16">
        <v>8164.2</v>
      </c>
      <c r="D55" s="16">
        <v>526</v>
      </c>
      <c r="E55" s="17">
        <v>8690.2000000000007</v>
      </c>
    </row>
    <row r="56" spans="1:5" ht="13" thickBot="1" x14ac:dyDescent="0.2">
      <c r="A56" s="23">
        <v>701</v>
      </c>
      <c r="B56" s="24" t="s">
        <v>130</v>
      </c>
      <c r="C56" s="25">
        <v>25522.5</v>
      </c>
      <c r="D56" s="25">
        <v>28226.6</v>
      </c>
      <c r="E56" s="26">
        <v>53749.1</v>
      </c>
    </row>
    <row r="57" spans="1:5" ht="13" thickTop="1" x14ac:dyDescent="0.15">
      <c r="A57" s="14">
        <v>702</v>
      </c>
      <c r="B57" s="15" t="s">
        <v>50</v>
      </c>
      <c r="C57" s="16">
        <v>850.8</v>
      </c>
      <c r="D57" s="16">
        <v>0</v>
      </c>
      <c r="E57" s="17">
        <v>850.8</v>
      </c>
    </row>
    <row r="58" spans="1:5" x14ac:dyDescent="0.15">
      <c r="A58" s="14">
        <v>703</v>
      </c>
      <c r="B58" s="15" t="s">
        <v>51</v>
      </c>
      <c r="C58" s="16">
        <v>0</v>
      </c>
      <c r="D58" s="16">
        <v>3123.1</v>
      </c>
      <c r="E58" s="17">
        <v>3123.1</v>
      </c>
    </row>
    <row r="59" spans="1:5" x14ac:dyDescent="0.15">
      <c r="A59" s="14">
        <v>704</v>
      </c>
      <c r="B59" s="15" t="s">
        <v>52</v>
      </c>
      <c r="C59" s="16">
        <v>3440.7</v>
      </c>
      <c r="D59" s="16">
        <v>6640</v>
      </c>
      <c r="E59" s="17">
        <v>10080.700000000001</v>
      </c>
    </row>
    <row r="60" spans="1:5" x14ac:dyDescent="0.15">
      <c r="A60" s="14">
        <v>705</v>
      </c>
      <c r="B60" s="15" t="s">
        <v>53</v>
      </c>
      <c r="C60" s="16">
        <v>4504.5</v>
      </c>
      <c r="D60" s="16">
        <v>5422.9</v>
      </c>
      <c r="E60" s="17">
        <v>9927.4</v>
      </c>
    </row>
    <row r="61" spans="1:5" x14ac:dyDescent="0.15">
      <c r="A61" s="18">
        <v>706</v>
      </c>
      <c r="B61" s="19" t="s">
        <v>131</v>
      </c>
      <c r="C61" s="20">
        <v>8133.9</v>
      </c>
      <c r="D61" s="20">
        <v>7814.3</v>
      </c>
      <c r="E61" s="21">
        <v>15948.2</v>
      </c>
    </row>
    <row r="62" spans="1:5" x14ac:dyDescent="0.15">
      <c r="A62" s="14">
        <v>707</v>
      </c>
      <c r="B62" s="22" t="s">
        <v>54</v>
      </c>
      <c r="C62" s="16">
        <v>6396.4</v>
      </c>
      <c r="D62" s="16">
        <v>7814.3</v>
      </c>
      <c r="E62" s="17">
        <v>14210.7</v>
      </c>
    </row>
    <row r="63" spans="1:5" x14ac:dyDescent="0.15">
      <c r="A63" s="18">
        <v>708</v>
      </c>
      <c r="B63" s="29" t="s">
        <v>55</v>
      </c>
      <c r="C63" s="30">
        <v>1737.5</v>
      </c>
      <c r="D63" s="30">
        <v>0</v>
      </c>
      <c r="E63" s="21">
        <v>1737.5</v>
      </c>
    </row>
    <row r="64" spans="1:5" x14ac:dyDescent="0.15">
      <c r="A64" s="14">
        <v>709</v>
      </c>
      <c r="B64" s="15" t="s">
        <v>56</v>
      </c>
      <c r="C64" s="16">
        <v>2052.1</v>
      </c>
      <c r="D64" s="16">
        <v>2261.4</v>
      </c>
      <c r="E64" s="17">
        <v>4313.5</v>
      </c>
    </row>
    <row r="65" spans="1:5" x14ac:dyDescent="0.15">
      <c r="A65" s="14">
        <v>710</v>
      </c>
      <c r="B65" s="15" t="s">
        <v>57</v>
      </c>
      <c r="C65" s="16">
        <v>3320.4</v>
      </c>
      <c r="D65" s="16">
        <v>2621</v>
      </c>
      <c r="E65" s="17">
        <v>5941.4</v>
      </c>
    </row>
    <row r="66" spans="1:5" x14ac:dyDescent="0.15">
      <c r="A66" s="14">
        <v>711</v>
      </c>
      <c r="B66" s="15" t="s">
        <v>58</v>
      </c>
      <c r="C66" s="16">
        <v>417.9</v>
      </c>
      <c r="D66" s="16">
        <v>426.5</v>
      </c>
      <c r="E66" s="17">
        <v>844.4</v>
      </c>
    </row>
    <row r="67" spans="1:5" x14ac:dyDescent="0.15">
      <c r="A67" s="14">
        <v>712</v>
      </c>
      <c r="B67" s="15" t="s">
        <v>59</v>
      </c>
      <c r="C67" s="16">
        <v>268.89999999999998</v>
      </c>
      <c r="D67" s="16">
        <v>-592.4</v>
      </c>
      <c r="E67" s="17">
        <v>-323.5</v>
      </c>
    </row>
    <row r="68" spans="1:5" x14ac:dyDescent="0.15">
      <c r="A68" s="14">
        <v>713</v>
      </c>
      <c r="B68" s="15" t="s">
        <v>60</v>
      </c>
      <c r="C68" s="16">
        <v>2350.4</v>
      </c>
      <c r="D68" s="16">
        <v>0</v>
      </c>
      <c r="E68" s="17">
        <v>2350.4</v>
      </c>
    </row>
    <row r="69" spans="1:5" x14ac:dyDescent="0.15">
      <c r="A69" s="14">
        <v>714</v>
      </c>
      <c r="B69" s="15" t="s">
        <v>61</v>
      </c>
      <c r="C69" s="16">
        <v>182.9</v>
      </c>
      <c r="D69" s="16">
        <v>469.8</v>
      </c>
      <c r="E69" s="17">
        <v>652.70000000000005</v>
      </c>
    </row>
    <row r="70" spans="1:5" x14ac:dyDescent="0.15">
      <c r="A70" s="14">
        <v>715</v>
      </c>
      <c r="B70" s="15" t="s">
        <v>132</v>
      </c>
      <c r="C70" s="16">
        <v>0</v>
      </c>
      <c r="D70" s="16">
        <v>40</v>
      </c>
      <c r="E70" s="17">
        <v>40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0</v>
      </c>
      <c r="E71" s="21">
        <v>0</v>
      </c>
    </row>
    <row r="72" spans="1:5" x14ac:dyDescent="0.15">
      <c r="A72" s="14">
        <v>717</v>
      </c>
      <c r="B72" s="22" t="s">
        <v>134</v>
      </c>
      <c r="C72" s="16">
        <v>0</v>
      </c>
      <c r="D72" s="16">
        <v>0</v>
      </c>
      <c r="E72" s="17">
        <v>0</v>
      </c>
    </row>
    <row r="73" spans="1:5" x14ac:dyDescent="0.15">
      <c r="A73" s="14">
        <v>718</v>
      </c>
      <c r="B73" s="22" t="s">
        <v>135</v>
      </c>
      <c r="C73" s="16">
        <v>0</v>
      </c>
      <c r="D73" s="16">
        <v>0</v>
      </c>
      <c r="E73" s="17">
        <v>0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20668.5</v>
      </c>
      <c r="E74" s="26">
        <v>20668.5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5567.3000000000011</v>
      </c>
      <c r="E75" s="17">
        <v>5567.3000000000011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8007.1</v>
      </c>
      <c r="E76" s="17">
        <v>8007.1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1914.5</v>
      </c>
      <c r="E77" s="17">
        <v>1914.5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2683.3</v>
      </c>
      <c r="E78" s="17">
        <v>2683.3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2216.6</v>
      </c>
      <c r="E79" s="17">
        <v>2216.6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279.7</v>
      </c>
      <c r="E80" s="38">
        <v>279.7</v>
      </c>
    </row>
    <row r="81" spans="1:5" ht="13" thickTop="1" x14ac:dyDescent="0.15">
      <c r="A81" s="14">
        <v>901</v>
      </c>
      <c r="B81" s="15" t="s">
        <v>71</v>
      </c>
      <c r="C81" s="16">
        <v>374.8</v>
      </c>
      <c r="D81" s="16">
        <v>340.5</v>
      </c>
      <c r="E81" s="17">
        <v>715.3</v>
      </c>
    </row>
    <row r="82" spans="1:5" x14ac:dyDescent="0.15">
      <c r="A82" s="14">
        <v>902</v>
      </c>
      <c r="B82" s="15" t="s">
        <v>72</v>
      </c>
      <c r="C82" s="16">
        <v>0</v>
      </c>
      <c r="D82" s="16"/>
      <c r="E82" s="17">
        <v>0</v>
      </c>
    </row>
    <row r="83" spans="1:5" x14ac:dyDescent="0.15">
      <c r="A83" s="14">
        <v>903</v>
      </c>
      <c r="B83" s="15" t="s">
        <v>137</v>
      </c>
      <c r="C83" s="16">
        <v>3541.3</v>
      </c>
      <c r="D83" s="16">
        <v>0</v>
      </c>
      <c r="E83" s="39">
        <v>3541.3</v>
      </c>
    </row>
    <row r="84" spans="1:5" ht="13" thickBot="1" x14ac:dyDescent="0.2">
      <c r="A84" s="35">
        <v>904</v>
      </c>
      <c r="B84" s="36" t="s">
        <v>138</v>
      </c>
      <c r="C84" s="37">
        <v>2263.4</v>
      </c>
      <c r="D84" s="37">
        <v>674.3</v>
      </c>
      <c r="E84" s="40">
        <v>2937.7</v>
      </c>
    </row>
    <row r="85" spans="1:5" ht="14" thickTop="1" thickBot="1" x14ac:dyDescent="0.2">
      <c r="A85" s="41">
        <v>999</v>
      </c>
      <c r="B85" s="42" t="s">
        <v>139</v>
      </c>
      <c r="C85" s="43">
        <v>249620.99999999997</v>
      </c>
      <c r="D85" s="43">
        <v>175593.3</v>
      </c>
      <c r="E85" s="44">
        <v>425214.29999999993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0675-CE18-4CB9-8320-124E42086C8C}"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'[8]Cover Page'!B12</f>
        <v>Southern Illinois University Carbondale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86989.4</v>
      </c>
      <c r="D12" s="12">
        <v>10349.200000000001</v>
      </c>
      <c r="E12" s="13">
        <v>97338.599999999991</v>
      </c>
    </row>
    <row r="13" spans="1:5" ht="13" thickTop="1" x14ac:dyDescent="0.15">
      <c r="A13" s="14">
        <v>102</v>
      </c>
      <c r="B13" s="15" t="s">
        <v>7</v>
      </c>
      <c r="C13" s="16">
        <v>45450.2</v>
      </c>
      <c r="D13" s="16">
        <v>1316.9</v>
      </c>
      <c r="E13" s="17">
        <v>46767.1</v>
      </c>
    </row>
    <row r="14" spans="1:5" x14ac:dyDescent="0.15">
      <c r="A14" s="14">
        <v>103</v>
      </c>
      <c r="B14" s="15" t="s">
        <v>8</v>
      </c>
      <c r="C14" s="16">
        <v>1192.3</v>
      </c>
      <c r="D14" s="16">
        <v>4467.5</v>
      </c>
      <c r="E14" s="17">
        <v>5659.8</v>
      </c>
    </row>
    <row r="15" spans="1:5" x14ac:dyDescent="0.15">
      <c r="A15" s="14">
        <v>104</v>
      </c>
      <c r="B15" s="15" t="s">
        <v>9</v>
      </c>
      <c r="C15" s="16"/>
      <c r="D15" s="16">
        <v>0</v>
      </c>
      <c r="E15" s="17">
        <v>0</v>
      </c>
    </row>
    <row r="16" spans="1:5" x14ac:dyDescent="0.15">
      <c r="A16" s="14">
        <v>105</v>
      </c>
      <c r="B16" s="15" t="s">
        <v>10</v>
      </c>
      <c r="C16" s="16">
        <v>10331.200000000001</v>
      </c>
      <c r="D16" s="16">
        <v>1526.2</v>
      </c>
      <c r="E16" s="17">
        <v>11857.400000000001</v>
      </c>
    </row>
    <row r="17" spans="1:5" x14ac:dyDescent="0.15">
      <c r="A17" s="14">
        <v>106</v>
      </c>
      <c r="B17" s="15" t="s">
        <v>11</v>
      </c>
      <c r="C17" s="16">
        <v>4173.7</v>
      </c>
      <c r="D17" s="16">
        <v>1006.9</v>
      </c>
      <c r="E17" s="17">
        <v>5180.5999999999995</v>
      </c>
    </row>
    <row r="18" spans="1:5" x14ac:dyDescent="0.15">
      <c r="A18" s="18">
        <v>107</v>
      </c>
      <c r="B18" s="19" t="s">
        <v>123</v>
      </c>
      <c r="C18" s="20">
        <v>25842</v>
      </c>
      <c r="D18" s="20">
        <v>2031.6999999999998</v>
      </c>
      <c r="E18" s="21">
        <v>27873.7</v>
      </c>
    </row>
    <row r="19" spans="1:5" x14ac:dyDescent="0.15">
      <c r="A19" s="14">
        <v>108</v>
      </c>
      <c r="B19" s="22" t="s">
        <v>12</v>
      </c>
      <c r="C19" s="16">
        <v>120.9</v>
      </c>
      <c r="D19" s="16">
        <v>0</v>
      </c>
      <c r="E19" s="17">
        <v>120.9</v>
      </c>
    </row>
    <row r="20" spans="1:5" x14ac:dyDescent="0.15">
      <c r="A20" s="14">
        <v>109</v>
      </c>
      <c r="B20" s="22" t="s">
        <v>13</v>
      </c>
      <c r="C20" s="16">
        <v>1308</v>
      </c>
      <c r="D20" s="16">
        <v>268.89999999999998</v>
      </c>
      <c r="E20" s="17">
        <v>1576.9</v>
      </c>
    </row>
    <row r="21" spans="1:5" x14ac:dyDescent="0.15">
      <c r="A21" s="14">
        <v>110</v>
      </c>
      <c r="B21" s="22" t="s">
        <v>14</v>
      </c>
      <c r="C21" s="16">
        <v>9011.1</v>
      </c>
      <c r="D21" s="16">
        <v>167.5</v>
      </c>
      <c r="E21" s="17">
        <v>9178.6</v>
      </c>
    </row>
    <row r="22" spans="1:5" x14ac:dyDescent="0.15">
      <c r="A22" s="14">
        <v>111</v>
      </c>
      <c r="B22" s="22" t="s">
        <v>15</v>
      </c>
      <c r="C22" s="16">
        <v>15402</v>
      </c>
      <c r="D22" s="16">
        <v>1595.3</v>
      </c>
      <c r="E22" s="17">
        <v>16997.3</v>
      </c>
    </row>
    <row r="23" spans="1:5" ht="13" thickBot="1" x14ac:dyDescent="0.2">
      <c r="A23" s="23">
        <v>201</v>
      </c>
      <c r="B23" s="24" t="s">
        <v>124</v>
      </c>
      <c r="C23" s="25">
        <v>6463.8</v>
      </c>
      <c r="D23" s="25">
        <v>13750.2</v>
      </c>
      <c r="E23" s="26">
        <v>20214</v>
      </c>
    </row>
    <row r="24" spans="1:5" ht="13" thickTop="1" x14ac:dyDescent="0.15">
      <c r="A24" s="14">
        <v>202</v>
      </c>
      <c r="B24" s="15" t="s">
        <v>18</v>
      </c>
      <c r="C24" s="16">
        <v>1860.1</v>
      </c>
      <c r="D24" s="16">
        <v>5717.8</v>
      </c>
      <c r="E24" s="17">
        <v>7577.9</v>
      </c>
    </row>
    <row r="25" spans="1:5" x14ac:dyDescent="0.15">
      <c r="A25" s="14">
        <v>203</v>
      </c>
      <c r="B25" s="15" t="s">
        <v>19</v>
      </c>
      <c r="C25" s="16">
        <v>2476.5</v>
      </c>
      <c r="D25" s="16">
        <v>7229.1</v>
      </c>
      <c r="E25" s="17">
        <v>9705.6</v>
      </c>
    </row>
    <row r="26" spans="1:5" x14ac:dyDescent="0.15">
      <c r="A26" s="14">
        <v>204</v>
      </c>
      <c r="B26" s="15" t="s">
        <v>20</v>
      </c>
      <c r="C26" s="16"/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2127.1999999999998</v>
      </c>
      <c r="D27" s="16">
        <v>803.3</v>
      </c>
      <c r="E27" s="17">
        <v>2930.5</v>
      </c>
    </row>
    <row r="28" spans="1:5" ht="13" thickBot="1" x14ac:dyDescent="0.2">
      <c r="A28" s="23">
        <v>301</v>
      </c>
      <c r="B28" s="24" t="s">
        <v>125</v>
      </c>
      <c r="C28" s="25">
        <v>4382.8</v>
      </c>
      <c r="D28" s="25">
        <v>25610.2</v>
      </c>
      <c r="E28" s="26">
        <v>29993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0</v>
      </c>
      <c r="D30" s="16">
        <v>1346.9</v>
      </c>
      <c r="E30" s="17">
        <v>1346.9</v>
      </c>
    </row>
    <row r="31" spans="1:5" x14ac:dyDescent="0.15">
      <c r="A31" s="14">
        <v>304</v>
      </c>
      <c r="B31" s="15" t="s">
        <v>25</v>
      </c>
      <c r="C31" s="16">
        <v>743.8</v>
      </c>
      <c r="D31" s="16">
        <v>3565.1</v>
      </c>
      <c r="E31" s="17">
        <v>4308.8999999999996</v>
      </c>
    </row>
    <row r="32" spans="1:5" x14ac:dyDescent="0.15">
      <c r="A32" s="14">
        <v>305</v>
      </c>
      <c r="B32" s="15" t="s">
        <v>26</v>
      </c>
      <c r="C32" s="16">
        <v>3639</v>
      </c>
      <c r="D32" s="16">
        <v>20489.7</v>
      </c>
      <c r="E32" s="17">
        <v>24128.7</v>
      </c>
    </row>
    <row r="33" spans="1:5" x14ac:dyDescent="0.15">
      <c r="A33" s="14">
        <v>306</v>
      </c>
      <c r="B33" s="15" t="s">
        <v>27</v>
      </c>
      <c r="C33" s="16"/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/>
      <c r="D34" s="16">
        <v>208.5</v>
      </c>
      <c r="E34" s="17">
        <v>208.5</v>
      </c>
    </row>
    <row r="35" spans="1:5" ht="13" thickBot="1" x14ac:dyDescent="0.2">
      <c r="A35" s="23">
        <v>401</v>
      </c>
      <c r="B35" s="24" t="s">
        <v>126</v>
      </c>
      <c r="C35" s="25">
        <v>13673.699999999999</v>
      </c>
      <c r="D35" s="25">
        <v>4109.5</v>
      </c>
      <c r="E35" s="26">
        <v>17783.199999999997</v>
      </c>
    </row>
    <row r="36" spans="1:5" ht="13" thickTop="1" x14ac:dyDescent="0.15">
      <c r="A36" s="14">
        <v>402</v>
      </c>
      <c r="B36" s="27" t="s">
        <v>30</v>
      </c>
      <c r="C36" s="16">
        <v>5797.5</v>
      </c>
      <c r="D36" s="16">
        <v>148.9</v>
      </c>
      <c r="E36" s="17">
        <v>5946.4</v>
      </c>
    </row>
    <row r="37" spans="1:5" x14ac:dyDescent="0.15">
      <c r="A37" s="14">
        <v>403</v>
      </c>
      <c r="B37" s="27" t="s">
        <v>31</v>
      </c>
      <c r="C37" s="16">
        <v>6748.4</v>
      </c>
      <c r="D37" s="16">
        <v>270.8</v>
      </c>
      <c r="E37" s="17">
        <v>7019.2</v>
      </c>
    </row>
    <row r="38" spans="1:5" x14ac:dyDescent="0.15">
      <c r="A38" s="14">
        <v>404</v>
      </c>
      <c r="B38" s="28" t="s">
        <v>127</v>
      </c>
      <c r="C38" s="16">
        <v>4430.6000000000004</v>
      </c>
      <c r="D38" s="16">
        <v>40.700000000000003</v>
      </c>
      <c r="E38" s="17">
        <v>4471.3</v>
      </c>
    </row>
    <row r="39" spans="1:5" x14ac:dyDescent="0.15">
      <c r="A39" s="14">
        <v>407</v>
      </c>
      <c r="B39" s="15" t="s">
        <v>32</v>
      </c>
      <c r="C39" s="16">
        <v>114.8</v>
      </c>
      <c r="D39" s="16">
        <v>10.6</v>
      </c>
      <c r="E39" s="17">
        <v>125.39999999999999</v>
      </c>
    </row>
    <row r="40" spans="1:5" x14ac:dyDescent="0.15">
      <c r="A40" s="14">
        <v>408</v>
      </c>
      <c r="B40" s="15" t="s">
        <v>33</v>
      </c>
      <c r="C40" s="16"/>
      <c r="D40" s="16">
        <v>0.6</v>
      </c>
      <c r="E40" s="17">
        <v>0.6</v>
      </c>
    </row>
    <row r="41" spans="1:5" x14ac:dyDescent="0.15">
      <c r="A41" s="14">
        <v>409</v>
      </c>
      <c r="B41" s="15" t="s">
        <v>34</v>
      </c>
      <c r="C41" s="16">
        <v>1013</v>
      </c>
      <c r="D41" s="16">
        <v>3678.6</v>
      </c>
      <c r="E41" s="17">
        <v>4691.6000000000004</v>
      </c>
    </row>
    <row r="42" spans="1:5" ht="13" thickBot="1" x14ac:dyDescent="0.2">
      <c r="A42" s="23">
        <v>501</v>
      </c>
      <c r="B42" s="24" t="s">
        <v>128</v>
      </c>
      <c r="C42" s="25">
        <v>21814.5</v>
      </c>
      <c r="D42" s="25">
        <v>73892.800000000003</v>
      </c>
      <c r="E42" s="26">
        <v>95707.3</v>
      </c>
    </row>
    <row r="43" spans="1:5" ht="13" thickTop="1" x14ac:dyDescent="0.15">
      <c r="A43" s="14">
        <v>502</v>
      </c>
      <c r="B43" s="15" t="s">
        <v>36</v>
      </c>
      <c r="C43" s="16">
        <v>557.5</v>
      </c>
      <c r="D43" s="16">
        <v>1462.2</v>
      </c>
      <c r="E43" s="17">
        <v>2019.7</v>
      </c>
    </row>
    <row r="44" spans="1:5" x14ac:dyDescent="0.15">
      <c r="A44" s="14">
        <v>503</v>
      </c>
      <c r="B44" s="15" t="s">
        <v>37</v>
      </c>
      <c r="C44" s="16">
        <v>70</v>
      </c>
      <c r="D44" s="16">
        <v>8205.2000000000007</v>
      </c>
      <c r="E44" s="17">
        <v>8275.2000000000007</v>
      </c>
    </row>
    <row r="45" spans="1:5" x14ac:dyDescent="0.15">
      <c r="A45" s="14">
        <v>504</v>
      </c>
      <c r="B45" s="15" t="s">
        <v>38</v>
      </c>
      <c r="C45" s="16">
        <v>1193.9000000000001</v>
      </c>
      <c r="D45" s="16">
        <v>151.1</v>
      </c>
      <c r="E45" s="17">
        <v>1345</v>
      </c>
    </row>
    <row r="46" spans="1:5" x14ac:dyDescent="0.15">
      <c r="A46" s="14">
        <v>505</v>
      </c>
      <c r="B46" s="15" t="s">
        <v>39</v>
      </c>
      <c r="C46" s="16">
        <v>1157.9000000000001</v>
      </c>
      <c r="D46" s="16">
        <v>624.29999999999995</v>
      </c>
      <c r="E46" s="17">
        <v>1782.2</v>
      </c>
    </row>
    <row r="47" spans="1:5" x14ac:dyDescent="0.15">
      <c r="A47" s="14">
        <v>506</v>
      </c>
      <c r="B47" s="15" t="s">
        <v>40</v>
      </c>
      <c r="C47" s="16">
        <v>16466.7</v>
      </c>
      <c r="D47" s="16">
        <v>44389</v>
      </c>
      <c r="E47" s="17">
        <v>60855.7</v>
      </c>
    </row>
    <row r="48" spans="1:5" x14ac:dyDescent="0.15">
      <c r="A48" s="14">
        <v>507</v>
      </c>
      <c r="B48" s="15" t="s">
        <v>41</v>
      </c>
      <c r="C48" s="16">
        <v>956</v>
      </c>
      <c r="D48" s="16">
        <v>17456</v>
      </c>
      <c r="E48" s="17">
        <v>18412</v>
      </c>
    </row>
    <row r="49" spans="1:5" x14ac:dyDescent="0.15">
      <c r="A49" s="14">
        <v>508</v>
      </c>
      <c r="B49" s="15" t="s">
        <v>42</v>
      </c>
      <c r="C49" s="16">
        <v>1412.5</v>
      </c>
      <c r="D49" s="16">
        <v>1605</v>
      </c>
      <c r="E49" s="17">
        <v>3017.5</v>
      </c>
    </row>
    <row r="50" spans="1:5" ht="13" thickBot="1" x14ac:dyDescent="0.2">
      <c r="A50" s="23">
        <v>601</v>
      </c>
      <c r="B50" s="24" t="s">
        <v>129</v>
      </c>
      <c r="C50" s="25">
        <v>7677.7000000000007</v>
      </c>
      <c r="D50" s="25">
        <v>4647.8999999999996</v>
      </c>
      <c r="E50" s="26">
        <v>12325.6</v>
      </c>
    </row>
    <row r="51" spans="1:5" ht="13" thickTop="1" x14ac:dyDescent="0.15">
      <c r="A51" s="14">
        <v>602</v>
      </c>
      <c r="B51" s="15" t="s">
        <v>44</v>
      </c>
      <c r="C51" s="16">
        <v>1239.6000000000004</v>
      </c>
      <c r="D51" s="16">
        <v>141.80000000000001</v>
      </c>
      <c r="E51" s="17">
        <v>1381.4000000000003</v>
      </c>
    </row>
    <row r="52" spans="1:5" x14ac:dyDescent="0.15">
      <c r="A52" s="14">
        <v>603</v>
      </c>
      <c r="B52" s="15" t="s">
        <v>45</v>
      </c>
      <c r="C52" s="16">
        <v>647.09999999999991</v>
      </c>
      <c r="D52" s="16">
        <v>1589.8</v>
      </c>
      <c r="E52" s="17">
        <v>2236.8999999999996</v>
      </c>
    </row>
    <row r="53" spans="1:5" x14ac:dyDescent="0.15">
      <c r="A53" s="14">
        <v>604</v>
      </c>
      <c r="B53" s="15" t="s">
        <v>46</v>
      </c>
      <c r="C53" s="16">
        <v>1629.5</v>
      </c>
      <c r="D53" s="16">
        <v>829.6</v>
      </c>
      <c r="E53" s="17">
        <v>2459.1</v>
      </c>
    </row>
    <row r="54" spans="1:5" x14ac:dyDescent="0.15">
      <c r="A54" s="14">
        <v>605</v>
      </c>
      <c r="B54" s="15" t="s">
        <v>47</v>
      </c>
      <c r="C54" s="16">
        <v>36.299999999999997</v>
      </c>
      <c r="D54" s="16">
        <v>3.1</v>
      </c>
      <c r="E54" s="17">
        <v>39.4</v>
      </c>
    </row>
    <row r="55" spans="1:5" x14ac:dyDescent="0.15">
      <c r="A55" s="14">
        <v>606</v>
      </c>
      <c r="B55" s="15" t="s">
        <v>48</v>
      </c>
      <c r="C55" s="16">
        <v>4125.2</v>
      </c>
      <c r="D55" s="16">
        <v>2083.6</v>
      </c>
      <c r="E55" s="17">
        <v>6208.7999999999993</v>
      </c>
    </row>
    <row r="56" spans="1:5" ht="13" thickBot="1" x14ac:dyDescent="0.2">
      <c r="A56" s="23">
        <v>701</v>
      </c>
      <c r="B56" s="24" t="s">
        <v>130</v>
      </c>
      <c r="C56" s="25">
        <v>24944.300000000003</v>
      </c>
      <c r="D56" s="25">
        <v>24252.400000000001</v>
      </c>
      <c r="E56" s="26">
        <v>49196.700000000004</v>
      </c>
    </row>
    <row r="57" spans="1:5" ht="13" thickTop="1" x14ac:dyDescent="0.15">
      <c r="A57" s="14">
        <v>702</v>
      </c>
      <c r="B57" s="15" t="s">
        <v>50</v>
      </c>
      <c r="C57" s="16">
        <v>728.2</v>
      </c>
      <c r="D57" s="16">
        <v>783.2</v>
      </c>
      <c r="E57" s="17">
        <v>1511.4</v>
      </c>
    </row>
    <row r="58" spans="1:5" x14ac:dyDescent="0.15">
      <c r="A58" s="14">
        <v>703</v>
      </c>
      <c r="B58" s="15" t="s">
        <v>51</v>
      </c>
      <c r="C58" s="16">
        <v>1466.8</v>
      </c>
      <c r="D58" s="16">
        <v>3309.5</v>
      </c>
      <c r="E58" s="17">
        <v>4776.3</v>
      </c>
    </row>
    <row r="59" spans="1:5" x14ac:dyDescent="0.15">
      <c r="A59" s="14">
        <v>704</v>
      </c>
      <c r="B59" s="15" t="s">
        <v>52</v>
      </c>
      <c r="C59" s="16">
        <v>2541.5</v>
      </c>
      <c r="D59" s="16">
        <v>10450.6</v>
      </c>
      <c r="E59" s="17">
        <v>12992.1</v>
      </c>
    </row>
    <row r="60" spans="1:5" x14ac:dyDescent="0.15">
      <c r="A60" s="14">
        <v>705</v>
      </c>
      <c r="B60" s="15" t="s">
        <v>53</v>
      </c>
      <c r="C60" s="16">
        <v>1321.5</v>
      </c>
      <c r="D60" s="16">
        <v>709.9</v>
      </c>
      <c r="E60" s="17">
        <v>2031.4</v>
      </c>
    </row>
    <row r="61" spans="1:5" x14ac:dyDescent="0.15">
      <c r="A61" s="18">
        <v>706</v>
      </c>
      <c r="B61" s="19" t="s">
        <v>131</v>
      </c>
      <c r="C61" s="20">
        <v>6744.9000000000005</v>
      </c>
      <c r="D61" s="20">
        <v>4933.3</v>
      </c>
      <c r="E61" s="21">
        <v>11678.2</v>
      </c>
    </row>
    <row r="62" spans="1:5" x14ac:dyDescent="0.15">
      <c r="A62" s="14">
        <v>707</v>
      </c>
      <c r="B62" s="22" t="s">
        <v>54</v>
      </c>
      <c r="C62" s="16">
        <v>6600.1</v>
      </c>
      <c r="D62" s="16">
        <v>4933.3</v>
      </c>
      <c r="E62" s="17">
        <v>11533.400000000001</v>
      </c>
    </row>
    <row r="63" spans="1:5" x14ac:dyDescent="0.15">
      <c r="A63" s="18">
        <v>708</v>
      </c>
      <c r="B63" s="29" t="s">
        <v>55</v>
      </c>
      <c r="C63" s="30">
        <v>144.80000000000001</v>
      </c>
      <c r="D63" s="30"/>
      <c r="E63" s="21">
        <v>144.80000000000001</v>
      </c>
    </row>
    <row r="64" spans="1:5" x14ac:dyDescent="0.15">
      <c r="A64" s="14">
        <v>709</v>
      </c>
      <c r="B64" s="15" t="s">
        <v>56</v>
      </c>
      <c r="C64" s="16">
        <v>5674.6</v>
      </c>
      <c r="D64" s="16">
        <v>86.2</v>
      </c>
      <c r="E64" s="17">
        <v>5760.8</v>
      </c>
    </row>
    <row r="65" spans="1:5" x14ac:dyDescent="0.15">
      <c r="A65" s="14">
        <v>710</v>
      </c>
      <c r="B65" s="15" t="s">
        <v>57</v>
      </c>
      <c r="C65" s="16">
        <v>1331.7</v>
      </c>
      <c r="D65" s="16">
        <v>2417.3000000000002</v>
      </c>
      <c r="E65" s="17">
        <v>3749</v>
      </c>
    </row>
    <row r="66" spans="1:5" x14ac:dyDescent="0.15">
      <c r="A66" s="14">
        <v>711</v>
      </c>
      <c r="B66" s="15" t="s">
        <v>58</v>
      </c>
      <c r="C66" s="16">
        <v>2044.1</v>
      </c>
      <c r="D66" s="16">
        <v>1100.7</v>
      </c>
      <c r="E66" s="17">
        <v>3144.8</v>
      </c>
    </row>
    <row r="67" spans="1:5" x14ac:dyDescent="0.15">
      <c r="A67" s="14">
        <v>712</v>
      </c>
      <c r="B67" s="15" t="s">
        <v>59</v>
      </c>
      <c r="C67" s="16">
        <v>226.1</v>
      </c>
      <c r="D67" s="16">
        <v>40.799999999999997</v>
      </c>
      <c r="E67" s="17">
        <v>266.89999999999998</v>
      </c>
    </row>
    <row r="68" spans="1:5" x14ac:dyDescent="0.15">
      <c r="A68" s="14">
        <v>713</v>
      </c>
      <c r="B68" s="15" t="s">
        <v>60</v>
      </c>
      <c r="C68" s="16">
        <v>292.7</v>
      </c>
      <c r="D68" s="16">
        <v>0</v>
      </c>
      <c r="E68" s="17">
        <v>292.7</v>
      </c>
    </row>
    <row r="69" spans="1:5" x14ac:dyDescent="0.15">
      <c r="A69" s="14">
        <v>714</v>
      </c>
      <c r="B69" s="15" t="s">
        <v>61</v>
      </c>
      <c r="C69" s="16">
        <v>1153</v>
      </c>
      <c r="D69" s="16">
        <v>285.60000000000002</v>
      </c>
      <c r="E69" s="17">
        <v>1438.6</v>
      </c>
    </row>
    <row r="70" spans="1:5" x14ac:dyDescent="0.15">
      <c r="A70" s="14">
        <v>715</v>
      </c>
      <c r="B70" s="15" t="s">
        <v>132</v>
      </c>
      <c r="C70" s="16">
        <v>1419.2</v>
      </c>
      <c r="D70" s="16">
        <v>135.30000000000001</v>
      </c>
      <c r="E70" s="17">
        <v>1554.5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15442.7</v>
      </c>
      <c r="E71" s="21">
        <v>15442.7</v>
      </c>
    </row>
    <row r="72" spans="1:5" x14ac:dyDescent="0.15">
      <c r="A72" s="14">
        <v>717</v>
      </c>
      <c r="B72" s="22" t="s">
        <v>134</v>
      </c>
      <c r="C72" s="16">
        <v>0</v>
      </c>
      <c r="D72" s="16">
        <v>4038.3</v>
      </c>
      <c r="E72" s="17">
        <v>4038.3</v>
      </c>
    </row>
    <row r="73" spans="1:5" x14ac:dyDescent="0.15">
      <c r="A73" s="14">
        <v>718</v>
      </c>
      <c r="B73" s="22" t="s">
        <v>135</v>
      </c>
      <c r="C73" s="16">
        <v>0</v>
      </c>
      <c r="D73" s="16">
        <v>11404.4</v>
      </c>
      <c r="E73" s="17">
        <v>11404.4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19506.2</v>
      </c>
      <c r="E74" s="26">
        <v>19506.2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14087.699999999999</v>
      </c>
      <c r="E75" s="17">
        <v>14087.699999999999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851.1</v>
      </c>
      <c r="E76" s="17">
        <v>851.1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169.5</v>
      </c>
      <c r="E77" s="17">
        <v>169.5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1790.2</v>
      </c>
      <c r="E78" s="17">
        <v>1790.2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2607.6999999999998</v>
      </c>
      <c r="E79" s="17">
        <v>2607.6999999999998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0</v>
      </c>
      <c r="E80" s="38">
        <v>0</v>
      </c>
    </row>
    <row r="81" spans="1:5" ht="13" thickTop="1" x14ac:dyDescent="0.15">
      <c r="A81" s="14">
        <v>901</v>
      </c>
      <c r="B81" s="15" t="s">
        <v>71</v>
      </c>
      <c r="C81" s="16">
        <v>0</v>
      </c>
      <c r="D81" s="16">
        <v>291</v>
      </c>
      <c r="E81" s="17">
        <v>291</v>
      </c>
    </row>
    <row r="82" spans="1:5" x14ac:dyDescent="0.15">
      <c r="A82" s="14">
        <v>902</v>
      </c>
      <c r="B82" s="15" t="s">
        <v>72</v>
      </c>
      <c r="C82" s="16">
        <v>0</v>
      </c>
      <c r="D82" s="16">
        <v>0</v>
      </c>
      <c r="E82" s="17">
        <v>0</v>
      </c>
    </row>
    <row r="83" spans="1:5" x14ac:dyDescent="0.15">
      <c r="A83" s="14">
        <v>903</v>
      </c>
      <c r="B83" s="15" t="s">
        <v>137</v>
      </c>
      <c r="C83" s="16">
        <v>4939.6000000000004</v>
      </c>
      <c r="D83" s="16">
        <v>905.8</v>
      </c>
      <c r="E83" s="39">
        <v>5845.4000000000005</v>
      </c>
    </row>
    <row r="84" spans="1:5" ht="13" thickBot="1" x14ac:dyDescent="0.2">
      <c r="A84" s="35">
        <v>904</v>
      </c>
      <c r="B84" s="36" t="s">
        <v>138</v>
      </c>
      <c r="C84" s="37">
        <v>1793</v>
      </c>
      <c r="D84" s="37">
        <v>231.3</v>
      </c>
      <c r="E84" s="40">
        <v>2024.3</v>
      </c>
    </row>
    <row r="85" spans="1:5" ht="14" thickTop="1" thickBot="1" x14ac:dyDescent="0.2">
      <c r="A85" s="41">
        <v>999</v>
      </c>
      <c r="B85" s="42" t="s">
        <v>139</v>
      </c>
      <c r="C85" s="43">
        <v>172678.80000000002</v>
      </c>
      <c r="D85" s="43">
        <v>177546.5</v>
      </c>
      <c r="E85" s="44">
        <v>350225.30000000005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90EFE-147A-4B31-B231-09BE5BE27111}">
  <dimension ref="A1:E85"/>
  <sheetViews>
    <sheetView workbookViewId="0">
      <selection sqref="A1:E1"/>
    </sheetView>
  </sheetViews>
  <sheetFormatPr baseColWidth="10" defaultColWidth="8.83203125" defaultRowHeight="12" x14ac:dyDescent="0.15"/>
  <cols>
    <col min="1" max="1" width="4.83203125" style="5" customWidth="1"/>
    <col min="2" max="2" width="47.33203125" style="7" bestFit="1" customWidth="1"/>
    <col min="3" max="5" width="12.83203125" style="1" customWidth="1"/>
    <col min="6" max="16384" width="8.83203125" style="1"/>
  </cols>
  <sheetData>
    <row r="1" spans="1:5" x14ac:dyDescent="0.15">
      <c r="A1" s="160" t="s">
        <v>111</v>
      </c>
      <c r="B1" s="160"/>
      <c r="C1" s="160"/>
      <c r="D1" s="160"/>
      <c r="E1" s="160"/>
    </row>
    <row r="2" spans="1:5" x14ac:dyDescent="0.15">
      <c r="A2" s="161" t="str">
        <f>'[9]Cover Page'!B12</f>
        <v>SIU Edwardsville</v>
      </c>
      <c r="B2" s="161"/>
      <c r="C2" s="161"/>
      <c r="D2" s="161"/>
      <c r="E2" s="161"/>
    </row>
    <row r="3" spans="1:5" x14ac:dyDescent="0.15">
      <c r="A3" s="160" t="s">
        <v>112</v>
      </c>
      <c r="B3" s="160"/>
      <c r="C3" s="160"/>
      <c r="D3" s="160"/>
      <c r="E3" s="160"/>
    </row>
    <row r="4" spans="1:5" x14ac:dyDescent="0.15">
      <c r="A4" s="161" t="s">
        <v>113</v>
      </c>
      <c r="B4" s="161"/>
      <c r="C4" s="161"/>
      <c r="D4" s="161"/>
      <c r="E4" s="161"/>
    </row>
    <row r="5" spans="1:5" x14ac:dyDescent="0.15">
      <c r="A5" s="160" t="str">
        <f>CSU!A5</f>
        <v>2021</v>
      </c>
      <c r="B5" s="163"/>
      <c r="C5" s="163"/>
      <c r="D5" s="163"/>
      <c r="E5" s="163"/>
    </row>
    <row r="6" spans="1:5" x14ac:dyDescent="0.15">
      <c r="A6" s="2"/>
      <c r="B6" s="3"/>
      <c r="C6" s="4"/>
      <c r="D6" s="4"/>
      <c r="E6" s="4"/>
    </row>
    <row r="7" spans="1:5" ht="13" thickBot="1" x14ac:dyDescent="0.2">
      <c r="A7" s="104" t="s">
        <v>114</v>
      </c>
      <c r="B7" s="104" t="s">
        <v>115</v>
      </c>
      <c r="C7" s="104" t="s">
        <v>116</v>
      </c>
      <c r="D7" s="104" t="s">
        <v>117</v>
      </c>
      <c r="E7" s="104" t="s">
        <v>118</v>
      </c>
    </row>
    <row r="8" spans="1:5" x14ac:dyDescent="0.15">
      <c r="B8" s="6"/>
      <c r="C8" s="156" t="s">
        <v>119</v>
      </c>
      <c r="D8" s="156" t="s">
        <v>4</v>
      </c>
      <c r="E8" s="158" t="s">
        <v>120</v>
      </c>
    </row>
    <row r="9" spans="1:5" x14ac:dyDescent="0.15">
      <c r="C9" s="157"/>
      <c r="D9" s="157"/>
      <c r="E9" s="159"/>
    </row>
    <row r="10" spans="1:5" x14ac:dyDescent="0.15">
      <c r="C10" s="157"/>
      <c r="D10" s="157"/>
      <c r="E10" s="159"/>
    </row>
    <row r="11" spans="1:5" ht="13" thickBot="1" x14ac:dyDescent="0.2">
      <c r="A11" s="8"/>
      <c r="B11" s="9" t="s">
        <v>121</v>
      </c>
      <c r="C11" s="157"/>
      <c r="D11" s="157"/>
      <c r="E11" s="159"/>
    </row>
    <row r="12" spans="1:5" ht="13" thickBot="1" x14ac:dyDescent="0.2">
      <c r="A12" s="10">
        <v>101</v>
      </c>
      <c r="B12" s="11" t="s">
        <v>122</v>
      </c>
      <c r="C12" s="12">
        <v>84964.900000000009</v>
      </c>
      <c r="D12" s="12">
        <v>9620</v>
      </c>
      <c r="E12" s="13">
        <v>94584.900000000009</v>
      </c>
    </row>
    <row r="13" spans="1:5" ht="13" thickTop="1" x14ac:dyDescent="0.15">
      <c r="A13" s="14">
        <v>102</v>
      </c>
      <c r="B13" s="15" t="s">
        <v>7</v>
      </c>
      <c r="C13" s="16">
        <v>50628.5</v>
      </c>
      <c r="D13" s="16">
        <v>3089.3999999999996</v>
      </c>
      <c r="E13" s="17">
        <v>53717.9</v>
      </c>
    </row>
    <row r="14" spans="1:5" x14ac:dyDescent="0.15">
      <c r="A14" s="14">
        <v>103</v>
      </c>
      <c r="B14" s="15" t="s">
        <v>8</v>
      </c>
      <c r="C14" s="16">
        <v>0</v>
      </c>
      <c r="D14" s="16">
        <v>0</v>
      </c>
      <c r="E14" s="17">
        <v>0</v>
      </c>
    </row>
    <row r="15" spans="1:5" x14ac:dyDescent="0.15">
      <c r="A15" s="14">
        <v>104</v>
      </c>
      <c r="B15" s="15" t="s">
        <v>9</v>
      </c>
      <c r="C15" s="16">
        <v>773.2</v>
      </c>
      <c r="D15" s="16">
        <v>25</v>
      </c>
      <c r="E15" s="17">
        <v>798.2</v>
      </c>
    </row>
    <row r="16" spans="1:5" x14ac:dyDescent="0.15">
      <c r="A16" s="14">
        <v>105</v>
      </c>
      <c r="B16" s="15" t="s">
        <v>10</v>
      </c>
      <c r="C16" s="16">
        <v>10725.3</v>
      </c>
      <c r="D16" s="16">
        <v>328.4</v>
      </c>
      <c r="E16" s="17">
        <v>11053.699999999999</v>
      </c>
    </row>
    <row r="17" spans="1:5" x14ac:dyDescent="0.15">
      <c r="A17" s="14">
        <v>106</v>
      </c>
      <c r="B17" s="15" t="s">
        <v>11</v>
      </c>
      <c r="C17" s="16">
        <v>5622.1</v>
      </c>
      <c r="D17" s="16">
        <v>1021.9</v>
      </c>
      <c r="E17" s="17">
        <v>6644</v>
      </c>
    </row>
    <row r="18" spans="1:5" x14ac:dyDescent="0.15">
      <c r="A18" s="18">
        <v>107</v>
      </c>
      <c r="B18" s="19" t="s">
        <v>123</v>
      </c>
      <c r="C18" s="20">
        <v>17215.8</v>
      </c>
      <c r="D18" s="20">
        <v>5155.3</v>
      </c>
      <c r="E18" s="21">
        <v>22371.1</v>
      </c>
    </row>
    <row r="19" spans="1:5" x14ac:dyDescent="0.15">
      <c r="A19" s="14">
        <v>108</v>
      </c>
      <c r="B19" s="22" t="s">
        <v>12</v>
      </c>
      <c r="C19" s="16">
        <v>0</v>
      </c>
      <c r="D19" s="16">
        <v>0</v>
      </c>
      <c r="E19" s="17">
        <v>0</v>
      </c>
    </row>
    <row r="20" spans="1:5" x14ac:dyDescent="0.15">
      <c r="A20" s="14">
        <v>109</v>
      </c>
      <c r="B20" s="22" t="s">
        <v>13</v>
      </c>
      <c r="C20" s="16">
        <v>2912.3</v>
      </c>
      <c r="D20" s="16">
        <v>1175.5</v>
      </c>
      <c r="E20" s="17">
        <v>4087.8</v>
      </c>
    </row>
    <row r="21" spans="1:5" x14ac:dyDescent="0.15">
      <c r="A21" s="14">
        <v>110</v>
      </c>
      <c r="B21" s="22" t="s">
        <v>14</v>
      </c>
      <c r="C21" s="16">
        <v>4393.5</v>
      </c>
      <c r="D21" s="16">
        <v>100.4</v>
      </c>
      <c r="E21" s="17">
        <v>4493.8999999999996</v>
      </c>
    </row>
    <row r="22" spans="1:5" x14ac:dyDescent="0.15">
      <c r="A22" s="14">
        <v>111</v>
      </c>
      <c r="B22" s="22" t="s">
        <v>15</v>
      </c>
      <c r="C22" s="16">
        <v>9910</v>
      </c>
      <c r="D22" s="16">
        <v>3879.4</v>
      </c>
      <c r="E22" s="17">
        <v>13789.4</v>
      </c>
    </row>
    <row r="23" spans="1:5" ht="13" thickBot="1" x14ac:dyDescent="0.2">
      <c r="A23" s="23">
        <v>201</v>
      </c>
      <c r="B23" s="24" t="s">
        <v>124</v>
      </c>
      <c r="C23" s="25">
        <v>3124.3</v>
      </c>
      <c r="D23" s="25">
        <v>6137.4</v>
      </c>
      <c r="E23" s="26">
        <v>9261.7000000000007</v>
      </c>
    </row>
    <row r="24" spans="1:5" ht="13" thickTop="1" x14ac:dyDescent="0.15">
      <c r="A24" s="14">
        <v>202</v>
      </c>
      <c r="B24" s="15" t="s">
        <v>18</v>
      </c>
      <c r="C24" s="16">
        <v>1656.7</v>
      </c>
      <c r="D24" s="16">
        <v>1582.7</v>
      </c>
      <c r="E24" s="17">
        <v>3239.4</v>
      </c>
    </row>
    <row r="25" spans="1:5" x14ac:dyDescent="0.15">
      <c r="A25" s="14">
        <v>203</v>
      </c>
      <c r="B25" s="15" t="s">
        <v>19</v>
      </c>
      <c r="C25" s="16">
        <v>182</v>
      </c>
      <c r="D25" s="16">
        <v>2838.7</v>
      </c>
      <c r="E25" s="17">
        <v>3020.7</v>
      </c>
    </row>
    <row r="26" spans="1:5" x14ac:dyDescent="0.15">
      <c r="A26" s="14">
        <v>204</v>
      </c>
      <c r="B26" s="15" t="s">
        <v>20</v>
      </c>
      <c r="C26" s="16">
        <v>0</v>
      </c>
      <c r="D26" s="16">
        <v>0</v>
      </c>
      <c r="E26" s="17">
        <v>0</v>
      </c>
    </row>
    <row r="27" spans="1:5" x14ac:dyDescent="0.15">
      <c r="A27" s="14">
        <v>205</v>
      </c>
      <c r="B27" s="15" t="s">
        <v>21</v>
      </c>
      <c r="C27" s="16">
        <v>1285.5999999999999</v>
      </c>
      <c r="D27" s="16">
        <v>1716</v>
      </c>
      <c r="E27" s="17">
        <v>3001.6</v>
      </c>
    </row>
    <row r="28" spans="1:5" ht="13" thickBot="1" x14ac:dyDescent="0.2">
      <c r="A28" s="23">
        <v>301</v>
      </c>
      <c r="B28" s="24" t="s">
        <v>125</v>
      </c>
      <c r="C28" s="25">
        <v>2818.9</v>
      </c>
      <c r="D28" s="25">
        <v>20699</v>
      </c>
      <c r="E28" s="26">
        <v>23517.9</v>
      </c>
    </row>
    <row r="29" spans="1:5" ht="13" thickTop="1" x14ac:dyDescent="0.15">
      <c r="A29" s="14">
        <v>302</v>
      </c>
      <c r="B29" s="15" t="s">
        <v>23</v>
      </c>
      <c r="C29" s="16">
        <v>0</v>
      </c>
      <c r="D29" s="16">
        <v>0</v>
      </c>
      <c r="E29" s="17">
        <v>0</v>
      </c>
    </row>
    <row r="30" spans="1:5" x14ac:dyDescent="0.15">
      <c r="A30" s="14">
        <v>303</v>
      </c>
      <c r="B30" s="15" t="s">
        <v>24</v>
      </c>
      <c r="C30" s="16">
        <v>703.7</v>
      </c>
      <c r="D30" s="16">
        <v>1941.6</v>
      </c>
      <c r="E30" s="17">
        <v>2645.3</v>
      </c>
    </row>
    <row r="31" spans="1:5" x14ac:dyDescent="0.15">
      <c r="A31" s="14">
        <v>304</v>
      </c>
      <c r="B31" s="15" t="s">
        <v>25</v>
      </c>
      <c r="C31" s="16">
        <v>0</v>
      </c>
      <c r="D31" s="16">
        <v>271.10000000000002</v>
      </c>
      <c r="E31" s="17">
        <v>271.10000000000002</v>
      </c>
    </row>
    <row r="32" spans="1:5" x14ac:dyDescent="0.15">
      <c r="A32" s="14">
        <v>305</v>
      </c>
      <c r="B32" s="15" t="s">
        <v>26</v>
      </c>
      <c r="C32" s="16">
        <v>1147.9000000000001</v>
      </c>
      <c r="D32" s="16">
        <v>17717.8</v>
      </c>
      <c r="E32" s="17">
        <v>18865.7</v>
      </c>
    </row>
    <row r="33" spans="1:5" x14ac:dyDescent="0.15">
      <c r="A33" s="14">
        <v>306</v>
      </c>
      <c r="B33" s="15" t="s">
        <v>27</v>
      </c>
      <c r="C33" s="16">
        <v>0</v>
      </c>
      <c r="D33" s="16">
        <v>0</v>
      </c>
      <c r="E33" s="17">
        <v>0</v>
      </c>
    </row>
    <row r="34" spans="1:5" x14ac:dyDescent="0.15">
      <c r="A34" s="14">
        <v>307</v>
      </c>
      <c r="B34" s="15" t="s">
        <v>28</v>
      </c>
      <c r="C34" s="16">
        <v>967.3</v>
      </c>
      <c r="D34" s="16">
        <v>768.5</v>
      </c>
      <c r="E34" s="17">
        <v>1735.8</v>
      </c>
    </row>
    <row r="35" spans="1:5" ht="13" thickBot="1" x14ac:dyDescent="0.2">
      <c r="A35" s="23">
        <v>401</v>
      </c>
      <c r="B35" s="24" t="s">
        <v>126</v>
      </c>
      <c r="C35" s="25">
        <v>14626.3</v>
      </c>
      <c r="D35" s="25">
        <v>6836.8</v>
      </c>
      <c r="E35" s="26">
        <v>21463.1</v>
      </c>
    </row>
    <row r="36" spans="1:5" ht="13" thickTop="1" x14ac:dyDescent="0.15">
      <c r="A36" s="14">
        <v>402</v>
      </c>
      <c r="B36" s="27" t="s">
        <v>30</v>
      </c>
      <c r="C36" s="16">
        <v>8646</v>
      </c>
      <c r="D36" s="16">
        <v>818.4</v>
      </c>
      <c r="E36" s="17">
        <v>9464.4</v>
      </c>
    </row>
    <row r="37" spans="1:5" x14ac:dyDescent="0.15">
      <c r="A37" s="14">
        <v>403</v>
      </c>
      <c r="B37" s="27" t="s">
        <v>31</v>
      </c>
      <c r="C37" s="16">
        <v>3776.8</v>
      </c>
      <c r="D37" s="16">
        <v>22.1</v>
      </c>
      <c r="E37" s="17">
        <v>3798.9</v>
      </c>
    </row>
    <row r="38" spans="1:5" x14ac:dyDescent="0.15">
      <c r="A38" s="14">
        <v>404</v>
      </c>
      <c r="B38" s="28" t="s">
        <v>127</v>
      </c>
      <c r="C38" s="16">
        <v>1653.7</v>
      </c>
      <c r="D38" s="16">
        <v>15.3</v>
      </c>
      <c r="E38" s="17">
        <v>1669</v>
      </c>
    </row>
    <row r="39" spans="1:5" x14ac:dyDescent="0.15">
      <c r="A39" s="14">
        <v>407</v>
      </c>
      <c r="B39" s="15" t="s">
        <v>32</v>
      </c>
      <c r="C39" s="16">
        <v>0</v>
      </c>
      <c r="D39" s="16">
        <v>0</v>
      </c>
      <c r="E39" s="17">
        <v>0</v>
      </c>
    </row>
    <row r="40" spans="1:5" x14ac:dyDescent="0.15">
      <c r="A40" s="14">
        <v>408</v>
      </c>
      <c r="B40" s="15" t="s">
        <v>33</v>
      </c>
      <c r="C40" s="16">
        <v>1116.5</v>
      </c>
      <c r="D40" s="16">
        <v>2727.9</v>
      </c>
      <c r="E40" s="17">
        <v>3844.4</v>
      </c>
    </row>
    <row r="41" spans="1:5" x14ac:dyDescent="0.15">
      <c r="A41" s="14">
        <v>409</v>
      </c>
      <c r="B41" s="15" t="s">
        <v>34</v>
      </c>
      <c r="C41" s="16">
        <v>1087</v>
      </c>
      <c r="D41" s="16">
        <v>3268.4</v>
      </c>
      <c r="E41" s="17">
        <v>4355.3999999999996</v>
      </c>
    </row>
    <row r="42" spans="1:5" ht="13" thickBot="1" x14ac:dyDescent="0.2">
      <c r="A42" s="23">
        <v>501</v>
      </c>
      <c r="B42" s="24" t="s">
        <v>128</v>
      </c>
      <c r="C42" s="25">
        <v>25851</v>
      </c>
      <c r="D42" s="25">
        <v>58585</v>
      </c>
      <c r="E42" s="26">
        <v>84436</v>
      </c>
    </row>
    <row r="43" spans="1:5" ht="13" thickTop="1" x14ac:dyDescent="0.15">
      <c r="A43" s="14">
        <v>502</v>
      </c>
      <c r="B43" s="15" t="s">
        <v>36</v>
      </c>
      <c r="C43" s="16">
        <v>115.4</v>
      </c>
      <c r="D43" s="16">
        <v>1814</v>
      </c>
      <c r="E43" s="17">
        <v>1929.4</v>
      </c>
    </row>
    <row r="44" spans="1:5" x14ac:dyDescent="0.15">
      <c r="A44" s="14">
        <v>503</v>
      </c>
      <c r="B44" s="15" t="s">
        <v>37</v>
      </c>
      <c r="C44" s="16">
        <v>0</v>
      </c>
      <c r="D44" s="16">
        <v>1403</v>
      </c>
      <c r="E44" s="17">
        <v>1403</v>
      </c>
    </row>
    <row r="45" spans="1:5" x14ac:dyDescent="0.15">
      <c r="A45" s="14">
        <v>504</v>
      </c>
      <c r="B45" s="15" t="s">
        <v>38</v>
      </c>
      <c r="C45" s="16">
        <v>30.2</v>
      </c>
      <c r="D45" s="16">
        <v>507.6</v>
      </c>
      <c r="E45" s="17">
        <v>537.80000000000007</v>
      </c>
    </row>
    <row r="46" spans="1:5" x14ac:dyDescent="0.15">
      <c r="A46" s="14">
        <v>505</v>
      </c>
      <c r="B46" s="15" t="s">
        <v>39</v>
      </c>
      <c r="C46" s="16">
        <v>1537.8</v>
      </c>
      <c r="D46" s="16">
        <v>14039.1</v>
      </c>
      <c r="E46" s="17">
        <v>15576.9</v>
      </c>
    </row>
    <row r="47" spans="1:5" x14ac:dyDescent="0.15">
      <c r="A47" s="14">
        <v>506</v>
      </c>
      <c r="B47" s="15" t="s">
        <v>40</v>
      </c>
      <c r="C47" s="16">
        <v>21606</v>
      </c>
      <c r="D47" s="16">
        <v>33658.800000000003</v>
      </c>
      <c r="E47" s="17">
        <v>55264.800000000003</v>
      </c>
    </row>
    <row r="48" spans="1:5" x14ac:dyDescent="0.15">
      <c r="A48" s="14">
        <v>507</v>
      </c>
      <c r="B48" s="15" t="s">
        <v>41</v>
      </c>
      <c r="C48" s="16">
        <v>633.1</v>
      </c>
      <c r="D48" s="16">
        <v>6635.6</v>
      </c>
      <c r="E48" s="17">
        <v>7268.7000000000007</v>
      </c>
    </row>
    <row r="49" spans="1:5" x14ac:dyDescent="0.15">
      <c r="A49" s="14">
        <v>508</v>
      </c>
      <c r="B49" s="15" t="s">
        <v>42</v>
      </c>
      <c r="C49" s="16">
        <v>1928.5</v>
      </c>
      <c r="D49" s="16">
        <v>526.9</v>
      </c>
      <c r="E49" s="17">
        <v>2455.4</v>
      </c>
    </row>
    <row r="50" spans="1:5" ht="13" thickBot="1" x14ac:dyDescent="0.2">
      <c r="A50" s="23">
        <v>601</v>
      </c>
      <c r="B50" s="24" t="s">
        <v>129</v>
      </c>
      <c r="C50" s="25">
        <v>15076.1</v>
      </c>
      <c r="D50" s="25">
        <v>13500.4</v>
      </c>
      <c r="E50" s="26">
        <v>28576.5</v>
      </c>
    </row>
    <row r="51" spans="1:5" ht="13" thickTop="1" x14ac:dyDescent="0.15">
      <c r="A51" s="14">
        <v>602</v>
      </c>
      <c r="B51" s="15" t="s">
        <v>44</v>
      </c>
      <c r="C51" s="16">
        <v>5355</v>
      </c>
      <c r="D51" s="16">
        <v>10703.9</v>
      </c>
      <c r="E51" s="17">
        <v>16058.9</v>
      </c>
    </row>
    <row r="52" spans="1:5" x14ac:dyDescent="0.15">
      <c r="A52" s="14">
        <v>603</v>
      </c>
      <c r="B52" s="15" t="s">
        <v>45</v>
      </c>
      <c r="C52" s="16">
        <v>2043</v>
      </c>
      <c r="D52" s="16">
        <v>1103.0999999999999</v>
      </c>
      <c r="E52" s="17">
        <v>3146.1</v>
      </c>
    </row>
    <row r="53" spans="1:5" x14ac:dyDescent="0.15">
      <c r="A53" s="14">
        <v>604</v>
      </c>
      <c r="B53" s="15" t="s">
        <v>46</v>
      </c>
      <c r="C53" s="16">
        <v>4340.7</v>
      </c>
      <c r="D53" s="16">
        <v>1368.8</v>
      </c>
      <c r="E53" s="17">
        <v>5709.5</v>
      </c>
    </row>
    <row r="54" spans="1:5" x14ac:dyDescent="0.15">
      <c r="A54" s="14">
        <v>605</v>
      </c>
      <c r="B54" s="15" t="s">
        <v>47</v>
      </c>
      <c r="C54" s="16">
        <v>0</v>
      </c>
      <c r="D54" s="16">
        <v>0</v>
      </c>
      <c r="E54" s="17">
        <v>0</v>
      </c>
    </row>
    <row r="55" spans="1:5" x14ac:dyDescent="0.15">
      <c r="A55" s="14">
        <v>606</v>
      </c>
      <c r="B55" s="15" t="s">
        <v>48</v>
      </c>
      <c r="C55" s="16">
        <v>3337.4</v>
      </c>
      <c r="D55" s="16">
        <v>324.60000000000002</v>
      </c>
      <c r="E55" s="17">
        <v>3662</v>
      </c>
    </row>
    <row r="56" spans="1:5" ht="13" thickBot="1" x14ac:dyDescent="0.2">
      <c r="A56" s="23">
        <v>701</v>
      </c>
      <c r="B56" s="24" t="s">
        <v>130</v>
      </c>
      <c r="C56" s="25">
        <v>20597.900000000001</v>
      </c>
      <c r="D56" s="25">
        <v>7035.3</v>
      </c>
      <c r="E56" s="26">
        <v>27633.200000000001</v>
      </c>
    </row>
    <row r="57" spans="1:5" ht="13" thickTop="1" x14ac:dyDescent="0.15">
      <c r="A57" s="14">
        <v>702</v>
      </c>
      <c r="B57" s="15" t="s">
        <v>50</v>
      </c>
      <c r="C57" s="16">
        <v>968.9</v>
      </c>
      <c r="D57" s="16">
        <v>0</v>
      </c>
      <c r="E57" s="17">
        <v>968.9</v>
      </c>
    </row>
    <row r="58" spans="1:5" x14ac:dyDescent="0.15">
      <c r="A58" s="14">
        <v>703</v>
      </c>
      <c r="B58" s="15" t="s">
        <v>51</v>
      </c>
      <c r="C58" s="16">
        <v>2432.1</v>
      </c>
      <c r="D58" s="16">
        <v>308.7</v>
      </c>
      <c r="E58" s="17">
        <v>2740.7999999999997</v>
      </c>
    </row>
    <row r="59" spans="1:5" x14ac:dyDescent="0.15">
      <c r="A59" s="14">
        <v>704</v>
      </c>
      <c r="B59" s="15" t="s">
        <v>52</v>
      </c>
      <c r="C59" s="16">
        <v>5063.3999999999996</v>
      </c>
      <c r="D59" s="16">
        <v>2860.7</v>
      </c>
      <c r="E59" s="17">
        <v>7924.0999999999995</v>
      </c>
    </row>
    <row r="60" spans="1:5" x14ac:dyDescent="0.15">
      <c r="A60" s="14">
        <v>705</v>
      </c>
      <c r="B60" s="15" t="s">
        <v>53</v>
      </c>
      <c r="C60" s="16">
        <v>1016</v>
      </c>
      <c r="D60" s="16">
        <v>0</v>
      </c>
      <c r="E60" s="17">
        <v>1016</v>
      </c>
    </row>
    <row r="61" spans="1:5" x14ac:dyDescent="0.15">
      <c r="A61" s="18">
        <v>706</v>
      </c>
      <c r="B61" s="19" t="s">
        <v>131</v>
      </c>
      <c r="C61" s="20">
        <v>4826.6000000000004</v>
      </c>
      <c r="D61" s="20">
        <v>1953.1</v>
      </c>
      <c r="E61" s="21">
        <v>6779.7000000000007</v>
      </c>
    </row>
    <row r="62" spans="1:5" x14ac:dyDescent="0.15">
      <c r="A62" s="14">
        <v>707</v>
      </c>
      <c r="B62" s="22" t="s">
        <v>54</v>
      </c>
      <c r="C62" s="16">
        <v>4826.6000000000004</v>
      </c>
      <c r="D62" s="16">
        <v>1953.1</v>
      </c>
      <c r="E62" s="17">
        <v>6779.7000000000007</v>
      </c>
    </row>
    <row r="63" spans="1:5" x14ac:dyDescent="0.15">
      <c r="A63" s="18">
        <v>708</v>
      </c>
      <c r="B63" s="29" t="s">
        <v>55</v>
      </c>
      <c r="C63" s="30">
        <v>0</v>
      </c>
      <c r="D63" s="30">
        <v>0</v>
      </c>
      <c r="E63" s="21">
        <v>0</v>
      </c>
    </row>
    <row r="64" spans="1:5" x14ac:dyDescent="0.15">
      <c r="A64" s="14">
        <v>709</v>
      </c>
      <c r="B64" s="15" t="s">
        <v>56</v>
      </c>
      <c r="C64" s="16">
        <v>945.7</v>
      </c>
      <c r="D64" s="16">
        <v>0</v>
      </c>
      <c r="E64" s="17">
        <v>945.7</v>
      </c>
    </row>
    <row r="65" spans="1:5" x14ac:dyDescent="0.15">
      <c r="A65" s="14">
        <v>710</v>
      </c>
      <c r="B65" s="15" t="s">
        <v>57</v>
      </c>
      <c r="C65" s="16">
        <v>399.4</v>
      </c>
      <c r="D65" s="16">
        <v>1763.8</v>
      </c>
      <c r="E65" s="17">
        <v>2163.1999999999998</v>
      </c>
    </row>
    <row r="66" spans="1:5" x14ac:dyDescent="0.15">
      <c r="A66" s="14">
        <v>711</v>
      </c>
      <c r="B66" s="15" t="s">
        <v>58</v>
      </c>
      <c r="C66" s="16">
        <v>3963.9</v>
      </c>
      <c r="D66" s="16">
        <v>89</v>
      </c>
      <c r="E66" s="17">
        <v>4052.9</v>
      </c>
    </row>
    <row r="67" spans="1:5" x14ac:dyDescent="0.15">
      <c r="A67" s="14">
        <v>712</v>
      </c>
      <c r="B67" s="15" t="s">
        <v>59</v>
      </c>
      <c r="C67" s="16">
        <v>311</v>
      </c>
      <c r="D67" s="16">
        <v>0</v>
      </c>
      <c r="E67" s="17">
        <v>311</v>
      </c>
    </row>
    <row r="68" spans="1:5" x14ac:dyDescent="0.15">
      <c r="A68" s="14">
        <v>713</v>
      </c>
      <c r="B68" s="15" t="s">
        <v>60</v>
      </c>
      <c r="C68" s="16">
        <v>335.1</v>
      </c>
      <c r="D68" s="16">
        <v>0</v>
      </c>
      <c r="E68" s="17">
        <v>335.1</v>
      </c>
    </row>
    <row r="69" spans="1:5" x14ac:dyDescent="0.15">
      <c r="A69" s="14">
        <v>714</v>
      </c>
      <c r="B69" s="15" t="s">
        <v>61</v>
      </c>
      <c r="C69" s="16">
        <v>0</v>
      </c>
      <c r="D69" s="16">
        <v>16.5</v>
      </c>
      <c r="E69" s="17">
        <v>16.5</v>
      </c>
    </row>
    <row r="70" spans="1:5" x14ac:dyDescent="0.15">
      <c r="A70" s="14">
        <v>715</v>
      </c>
      <c r="B70" s="15" t="s">
        <v>132</v>
      </c>
      <c r="C70" s="16">
        <v>335.8</v>
      </c>
      <c r="D70" s="16">
        <v>43.5</v>
      </c>
      <c r="E70" s="17">
        <v>379.3</v>
      </c>
    </row>
    <row r="71" spans="1:5" x14ac:dyDescent="0.15">
      <c r="A71" s="18">
        <v>716</v>
      </c>
      <c r="B71" s="19" t="s">
        <v>133</v>
      </c>
      <c r="C71" s="20">
        <v>0</v>
      </c>
      <c r="D71" s="20">
        <v>3670.5</v>
      </c>
      <c r="E71" s="21">
        <v>3670.5</v>
      </c>
    </row>
    <row r="72" spans="1:5" x14ac:dyDescent="0.15">
      <c r="A72" s="14">
        <v>717</v>
      </c>
      <c r="B72" s="22" t="s">
        <v>134</v>
      </c>
      <c r="C72" s="16">
        <v>0</v>
      </c>
      <c r="D72" s="16">
        <v>1818.1</v>
      </c>
      <c r="E72" s="17">
        <v>1818.1</v>
      </c>
    </row>
    <row r="73" spans="1:5" x14ac:dyDescent="0.15">
      <c r="A73" s="14">
        <v>718</v>
      </c>
      <c r="B73" s="22" t="s">
        <v>135</v>
      </c>
      <c r="C73" s="16">
        <v>0</v>
      </c>
      <c r="D73" s="16">
        <v>1852.4</v>
      </c>
      <c r="E73" s="17">
        <v>1852.4</v>
      </c>
    </row>
    <row r="74" spans="1:5" ht="13" thickBot="1" x14ac:dyDescent="0.2">
      <c r="A74" s="23">
        <v>801</v>
      </c>
      <c r="B74" s="24" t="s">
        <v>136</v>
      </c>
      <c r="C74" s="25">
        <v>0</v>
      </c>
      <c r="D74" s="25">
        <v>43881.5</v>
      </c>
      <c r="E74" s="26">
        <v>43881.5</v>
      </c>
    </row>
    <row r="75" spans="1:5" ht="13" thickTop="1" x14ac:dyDescent="0.15">
      <c r="A75" s="14">
        <v>802</v>
      </c>
      <c r="B75" s="15" t="s">
        <v>64</v>
      </c>
      <c r="C75" s="16">
        <v>0</v>
      </c>
      <c r="D75" s="16">
        <v>23355.5</v>
      </c>
      <c r="E75" s="17">
        <v>23355.5</v>
      </c>
    </row>
    <row r="76" spans="1:5" x14ac:dyDescent="0.15">
      <c r="A76" s="14">
        <v>803</v>
      </c>
      <c r="B76" s="15" t="s">
        <v>65</v>
      </c>
      <c r="C76" s="16">
        <v>0</v>
      </c>
      <c r="D76" s="16">
        <v>7713</v>
      </c>
      <c r="E76" s="17">
        <v>7713</v>
      </c>
    </row>
    <row r="77" spans="1:5" x14ac:dyDescent="0.15">
      <c r="A77" s="14">
        <v>804</v>
      </c>
      <c r="B77" s="15" t="s">
        <v>66</v>
      </c>
      <c r="C77" s="16">
        <v>0</v>
      </c>
      <c r="D77" s="16">
        <v>4139</v>
      </c>
      <c r="E77" s="17">
        <v>4139</v>
      </c>
    </row>
    <row r="78" spans="1:5" x14ac:dyDescent="0.15">
      <c r="A78" s="14">
        <v>805</v>
      </c>
      <c r="B78" s="15" t="s">
        <v>67</v>
      </c>
      <c r="C78" s="16">
        <v>0</v>
      </c>
      <c r="D78" s="16">
        <v>4529.3999999999996</v>
      </c>
      <c r="E78" s="17">
        <v>4529.3999999999996</v>
      </c>
    </row>
    <row r="79" spans="1:5" x14ac:dyDescent="0.15">
      <c r="A79" s="14">
        <v>806</v>
      </c>
      <c r="B79" s="15" t="s">
        <v>68</v>
      </c>
      <c r="C79" s="16">
        <v>0</v>
      </c>
      <c r="D79" s="16">
        <v>4144.6000000000004</v>
      </c>
      <c r="E79" s="17">
        <v>4144.6000000000004</v>
      </c>
    </row>
    <row r="80" spans="1:5" ht="13" thickBot="1" x14ac:dyDescent="0.2">
      <c r="A80" s="35">
        <v>807</v>
      </c>
      <c r="B80" s="36" t="s">
        <v>69</v>
      </c>
      <c r="C80" s="37">
        <v>0</v>
      </c>
      <c r="D80" s="37">
        <v>0</v>
      </c>
      <c r="E80" s="38">
        <v>0</v>
      </c>
    </row>
    <row r="81" spans="1:5" ht="13" thickTop="1" x14ac:dyDescent="0.15">
      <c r="A81" s="14">
        <v>901</v>
      </c>
      <c r="B81" s="15" t="s">
        <v>71</v>
      </c>
      <c r="C81" s="16">
        <v>0</v>
      </c>
      <c r="D81" s="16">
        <v>506.3</v>
      </c>
      <c r="E81" s="17">
        <v>506.3</v>
      </c>
    </row>
    <row r="82" spans="1:5" x14ac:dyDescent="0.15">
      <c r="A82" s="14">
        <v>902</v>
      </c>
      <c r="B82" s="15" t="s">
        <v>72</v>
      </c>
      <c r="C82" s="16">
        <v>0</v>
      </c>
      <c r="D82" s="16">
        <v>0</v>
      </c>
      <c r="E82" s="17">
        <v>0</v>
      </c>
    </row>
    <row r="83" spans="1:5" x14ac:dyDescent="0.15">
      <c r="A83" s="14">
        <v>903</v>
      </c>
      <c r="B83" s="15" t="s">
        <v>137</v>
      </c>
      <c r="C83" s="16">
        <v>1724.1</v>
      </c>
      <c r="D83" s="16">
        <v>417.6</v>
      </c>
      <c r="E83" s="39">
        <v>2141.6999999999998</v>
      </c>
    </row>
    <row r="84" spans="1:5" ht="13" thickBot="1" x14ac:dyDescent="0.2">
      <c r="A84" s="35">
        <v>904</v>
      </c>
      <c r="B84" s="36" t="s">
        <v>138</v>
      </c>
      <c r="C84" s="37">
        <v>1925.6</v>
      </c>
      <c r="D84" s="37">
        <v>131.19999999999999</v>
      </c>
      <c r="E84" s="40">
        <v>2056.7999999999997</v>
      </c>
    </row>
    <row r="85" spans="1:5" ht="14" thickTop="1" thickBot="1" x14ac:dyDescent="0.2">
      <c r="A85" s="41">
        <v>999</v>
      </c>
      <c r="B85" s="42" t="s">
        <v>139</v>
      </c>
      <c r="C85" s="43">
        <v>170709.10000000003</v>
      </c>
      <c r="D85" s="43">
        <v>167350.50000000003</v>
      </c>
      <c r="E85" s="44">
        <v>338059.60000000009</v>
      </c>
    </row>
  </sheetData>
  <sheetProtection sheet="1" objects="1" scenarios="1"/>
  <mergeCells count="8">
    <mergeCell ref="C8:C11"/>
    <mergeCell ref="D8:D11"/>
    <mergeCell ref="E8:E11"/>
    <mergeCell ref="A1:E1"/>
    <mergeCell ref="A2:E2"/>
    <mergeCell ref="A3:E3"/>
    <mergeCell ref="A4:E4"/>
    <mergeCell ref="A5:E5"/>
  </mergeCells>
  <printOptions horizontalCentered="1"/>
  <pageMargins left="0.25" right="0.25" top="0.25" bottom="0.59" header="0.75" footer="0.59"/>
  <pageSetup scale="7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df11453-da40-4578-85f0-e7dfd74dba18">
      <UserInfo>
        <DisplayName>McDaniel, Ben</DisplayName>
        <AccountId>10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6AA8D1ED25394791BC6904629B5CE2" ma:contentTypeVersion="11" ma:contentTypeDescription="Create a new document." ma:contentTypeScope="" ma:versionID="7012e06f7062803195aff8ebd99498dd">
  <xsd:schema xmlns:xsd="http://www.w3.org/2001/XMLSchema" xmlns:xs="http://www.w3.org/2001/XMLSchema" xmlns:p="http://schemas.microsoft.com/office/2006/metadata/properties" xmlns:ns2="edc46807-f1a3-4714-8217-6427de0ddc7a" xmlns:ns3="7df11453-da40-4578-85f0-e7dfd74dba18" targetNamespace="http://schemas.microsoft.com/office/2006/metadata/properties" ma:root="true" ma:fieldsID="20507df401f0be320da5473137e47d7d" ns2:_="" ns3:_="">
    <xsd:import namespace="edc46807-f1a3-4714-8217-6427de0ddc7a"/>
    <xsd:import namespace="7df11453-da40-4578-85f0-e7dfd74dba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46807-f1a3-4714-8217-6427de0ddc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f11453-da40-4578-85f0-e7dfd74dba1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E558B1-3A86-4666-89CF-00D040AA7ABD}">
  <ds:schemaRefs>
    <ds:schemaRef ds:uri="7df11453-da40-4578-85f0-e7dfd74dba1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dc46807-f1a3-4714-8217-6427de0ddc7a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BACB34-A721-4F6A-8BED-FAA27CBE7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46807-f1a3-4714-8217-6427de0ddc7a"/>
    <ds:schemaRef ds:uri="7df11453-da40-4578-85f0-e7dfd74db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4A20DA-6720-469C-8263-B06FB3FB88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45</vt:i4>
      </vt:variant>
    </vt:vector>
  </HeadingPairs>
  <TitlesOfParts>
    <vt:vector size="61" baseType="lpstr">
      <vt:lpstr>Appendix D</vt:lpstr>
      <vt:lpstr>CSU</vt:lpstr>
      <vt:lpstr>EIU</vt:lpstr>
      <vt:lpstr>GSU</vt:lpstr>
      <vt:lpstr>ISU</vt:lpstr>
      <vt:lpstr>NEIU</vt:lpstr>
      <vt:lpstr>NIU</vt:lpstr>
      <vt:lpstr>SIUC</vt:lpstr>
      <vt:lpstr>SIUE</vt:lpstr>
      <vt:lpstr>SOM</vt:lpstr>
      <vt:lpstr>SIU System Office</vt:lpstr>
      <vt:lpstr>UIC</vt:lpstr>
      <vt:lpstr>UIS</vt:lpstr>
      <vt:lpstr>UIUC</vt:lpstr>
      <vt:lpstr>UI System Office</vt:lpstr>
      <vt:lpstr>WIU</vt:lpstr>
      <vt:lpstr>'Appendix D'!Print_Area</vt:lpstr>
      <vt:lpstr>CSU!Print_Area</vt:lpstr>
      <vt:lpstr>EIU!Print_Area</vt:lpstr>
      <vt:lpstr>GSU!Print_Area</vt:lpstr>
      <vt:lpstr>ISU!Print_Area</vt:lpstr>
      <vt:lpstr>NEIU!Print_Area</vt:lpstr>
      <vt:lpstr>NIU!Print_Area</vt:lpstr>
      <vt:lpstr>'SIU System Office'!Print_Area</vt:lpstr>
      <vt:lpstr>SIUC!Print_Area</vt:lpstr>
      <vt:lpstr>SIUE!Print_Area</vt:lpstr>
      <vt:lpstr>SOM!Print_Area</vt:lpstr>
      <vt:lpstr>'UI System Office'!Print_Area</vt:lpstr>
      <vt:lpstr>UIC!Print_Area</vt:lpstr>
      <vt:lpstr>UIS!Print_Area</vt:lpstr>
      <vt:lpstr>UIUC!Print_Area</vt:lpstr>
      <vt:lpstr>WIU!Print_Area</vt:lpstr>
      <vt:lpstr>CSU!Print_Titles</vt:lpstr>
      <vt:lpstr>EIU!Print_Titles</vt:lpstr>
      <vt:lpstr>ISU!Print_Titles</vt:lpstr>
      <vt:lpstr>NEIU!Print_Titles</vt:lpstr>
      <vt:lpstr>NIU!Print_Titles</vt:lpstr>
      <vt:lpstr>'SIU System Office'!Print_Titles</vt:lpstr>
      <vt:lpstr>SIUC!Print_Titles</vt:lpstr>
      <vt:lpstr>SIUE!Print_Titles</vt:lpstr>
      <vt:lpstr>SOM!Print_Titles</vt:lpstr>
      <vt:lpstr>'UI System Office'!Print_Titles</vt:lpstr>
      <vt:lpstr>UIC!Print_Titles</vt:lpstr>
      <vt:lpstr>UIS!Print_Titles</vt:lpstr>
      <vt:lpstr>UIUC!Print_Titles</vt:lpstr>
      <vt:lpstr>WIU!Print_Titles</vt:lpstr>
      <vt:lpstr>EIU!table3</vt:lpstr>
      <vt:lpstr>GSU!table3</vt:lpstr>
      <vt:lpstr>ISU!table3</vt:lpstr>
      <vt:lpstr>NEIU!table3</vt:lpstr>
      <vt:lpstr>NIU!table3</vt:lpstr>
      <vt:lpstr>'SIU System Office'!table3</vt:lpstr>
      <vt:lpstr>SIUC!table3</vt:lpstr>
      <vt:lpstr>SIUE!table3</vt:lpstr>
      <vt:lpstr>SOM!table3</vt:lpstr>
      <vt:lpstr>'UI System Office'!table3</vt:lpstr>
      <vt:lpstr>UIC!table3</vt:lpstr>
      <vt:lpstr>UIS!table3</vt:lpstr>
      <vt:lpstr>UIUC!table3</vt:lpstr>
      <vt:lpstr>WIU!table3</vt:lpstr>
      <vt:lpstr>table3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Lazzara, Jerry</dc:creator>
  <cp:keywords/>
  <dc:description/>
  <cp:lastModifiedBy>Katherine Morton</cp:lastModifiedBy>
  <cp:revision/>
  <cp:lastPrinted>2021-12-03T13:42:26Z</cp:lastPrinted>
  <dcterms:created xsi:type="dcterms:W3CDTF">2020-06-01T22:48:53Z</dcterms:created>
  <dcterms:modified xsi:type="dcterms:W3CDTF">2023-02-02T19:20:22Z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0x010100906AA8D1ED25394791BC6904629B5CE2</vt:lpwstr>
  </property>
</Properties>
</file>